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МУЗ &quot;ЦГБ&quot;" sheetId="1" r:id="rId1"/>
    <sheet name="МЛПУ ДГБ" sheetId="2" r:id="rId2"/>
    <sheet name="МЛПУ Стом" sheetId="3" r:id="rId3"/>
    <sheet name="Свод по городу" sheetId="4" r:id="rId4"/>
    <sheet name="свед о финанс" sheetId="5" r:id="rId5"/>
  </sheets>
  <definedNames/>
  <calcPr fullCalcOnLoad="1"/>
</workbook>
</file>

<file path=xl/sharedStrings.xml><?xml version="1.0" encoding="utf-8"?>
<sst xmlns="http://schemas.openxmlformats.org/spreadsheetml/2006/main" count="810" uniqueCount="136">
  <si>
    <t>УТВЕРЖДЕНО</t>
  </si>
  <si>
    <t>подпись</t>
  </si>
  <si>
    <t>"______"_______________года</t>
  </si>
  <si>
    <t>Муниципальное задание</t>
  </si>
  <si>
    <t>Код главного распорядителя средств областного бюджета</t>
  </si>
  <si>
    <t>Код расходного обязательства</t>
  </si>
  <si>
    <t>Наименование расходного обязательства</t>
  </si>
  <si>
    <t>Вид нормативного правового акта, договора, соглашения</t>
  </si>
  <si>
    <t>Полное официальное название нормативного правового акта, договора, соглашения</t>
  </si>
  <si>
    <t>Дата принятия нормативного правового акта, договора, соглашения</t>
  </si>
  <si>
    <t>Реквизиты нормативного правового акта, договора, соглашения</t>
  </si>
  <si>
    <t>Учетный регистрационый номер нормативного правового акта(договора, соглашения) в соответствии с источником его официального опубликования</t>
  </si>
  <si>
    <t>Статья, пункт, подпункт, абзац нормативного  правового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</si>
  <si>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</si>
  <si>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</si>
  <si>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Раздел</t>
  </si>
  <si>
    <t>Подраздел</t>
  </si>
  <si>
    <t>Целевая статья</t>
  </si>
  <si>
    <t>Вид расходов</t>
  </si>
  <si>
    <t>Коды функциональной классификации расходов</t>
  </si>
  <si>
    <t>Объем средств на исполнение расходного обязательства (тыс.руб)</t>
  </si>
  <si>
    <t>4.1</t>
  </si>
  <si>
    <t>4.2</t>
  </si>
  <si>
    <t>4.3</t>
  </si>
  <si>
    <t>4.4</t>
  </si>
  <si>
    <t>Федеральный закон</t>
  </si>
  <si>
    <t>не ограничен</t>
  </si>
  <si>
    <t>09</t>
  </si>
  <si>
    <t>01</t>
  </si>
  <si>
    <t>001</t>
  </si>
  <si>
    <t>Содержание учреждений здравоохранения, оказывающих медицинские услуги в системе обязательного медицинского страхования</t>
  </si>
  <si>
    <t>Наименование услуги</t>
  </si>
  <si>
    <t>Единицы измерения услуги</t>
  </si>
  <si>
    <t>Контингент потребителей услуги</t>
  </si>
  <si>
    <t>Объем задания</t>
  </si>
  <si>
    <t>Расходы муниципального бюджета</t>
  </si>
  <si>
    <t>Справочно</t>
  </si>
  <si>
    <t>Расшифровка графы 3</t>
  </si>
  <si>
    <t>в том числе</t>
  </si>
  <si>
    <t>расходы, невошедшие в муниципальное задание</t>
  </si>
  <si>
    <t>тыс.руб.</t>
  </si>
  <si>
    <t>на финансовое обеспечение муниципального задания</t>
  </si>
  <si>
    <t>Всего</t>
  </si>
  <si>
    <t>разделу "Здравоохранение"</t>
  </si>
  <si>
    <t>%</t>
  </si>
  <si>
    <t xml:space="preserve">     Муниципальное задание</t>
  </si>
  <si>
    <t>г.Новошахтинск  Ростовской области</t>
  </si>
  <si>
    <t>Муниципальное лечебно профилактическое учреждение "Стоматологическая поликлиника"</t>
  </si>
  <si>
    <t xml:space="preserve">Муниципальное лечебно-профилактическое учреждение "Детская городская больница" </t>
  </si>
  <si>
    <t>услуги амбулаторно-поликлинические</t>
  </si>
  <si>
    <r>
      <t>Наименование представляемых муниципальным учреждением муниципальных услуг:</t>
    </r>
    <r>
      <rPr>
        <sz val="10"/>
        <rFont val="Arial Cyr"/>
        <family val="0"/>
      </rPr>
      <t xml:space="preserve"> услуги амбулаторно-поликлинические</t>
    </r>
  </si>
  <si>
    <r>
      <t>Наименование представляемых муниципальным учреждением муниципальных услуг:</t>
    </r>
    <r>
      <rPr>
        <sz val="10"/>
        <rFont val="Arial Cyr"/>
        <family val="0"/>
      </rPr>
      <t xml:space="preserve"> услуги круглосуточной стационарной помощи</t>
    </r>
  </si>
  <si>
    <t>г. Новошахтинск  Ростовской области</t>
  </si>
  <si>
    <t xml:space="preserve">Муниципальное учреждение здравоохранения "Центральная городская больница" </t>
  </si>
  <si>
    <t xml:space="preserve">                  г.Новошахтинск Ростовской области</t>
  </si>
  <si>
    <t xml:space="preserve">          г.Новошахтинск  Ростовской области</t>
  </si>
  <si>
    <t>(по расходным обязательствам, устанавливающим необходимость предоставления муниципальной услуги)</t>
  </si>
  <si>
    <t>Выписка из реестра расходных обязательств Администрации города Новошахтинска по расходным обязательствам, исполнение которых необходимо для выполнении муниципального задания</t>
  </si>
  <si>
    <t>Всего финансовое обеспечение муниципального задания</t>
  </si>
  <si>
    <t>02</t>
  </si>
  <si>
    <t>04</t>
  </si>
  <si>
    <t>131-ФЗ</t>
  </si>
  <si>
    <t>Статья 16, пункт 14</t>
  </si>
  <si>
    <t>Организация оказания на территории городского округа скорой медицинской помощи (за исключением санитарно-авиационной), первичной медико-санитарной помощи в амбулаторно-поликлинических, стационарно-поликлинических и больничных учреждениях, медицинской промощи женщинам в период беременности, во время и после родов; а также содержание учреждений здравоохранения, работающих в системе обязательного медицинского страхования</t>
  </si>
  <si>
    <t>10</t>
  </si>
  <si>
    <t>013</t>
  </si>
  <si>
    <t>скораяя</t>
  </si>
  <si>
    <t>стомат</t>
  </si>
  <si>
    <t>детская</t>
  </si>
  <si>
    <t>гб3</t>
  </si>
  <si>
    <t>гб2</t>
  </si>
  <si>
    <t>гб1</t>
  </si>
  <si>
    <t>ЦГБ</t>
  </si>
  <si>
    <t>Объем задания на предоставление муниципальной  услуги</t>
  </si>
  <si>
    <t>койко-день</t>
  </si>
  <si>
    <t>посещение</t>
  </si>
  <si>
    <t>пациенто-день</t>
  </si>
  <si>
    <t>вызов</t>
  </si>
  <si>
    <t>услуги стационарозамещающей помощи</t>
  </si>
  <si>
    <t>0020400</t>
  </si>
  <si>
    <t xml:space="preserve">                         г. Новошахтинска</t>
  </si>
  <si>
    <t>финансовое обеспечение деятельности отдела здравоохранения города Новошахтинска</t>
  </si>
  <si>
    <t>услуги стационарозамещающей помощи, услуги амбулаторно-поликлинические, услуги скорой медицинской помощи, услуги патолого-</t>
  </si>
  <si>
    <t>фукциональная диагностика, иммунологическая лаборатория)</t>
  </si>
  <si>
    <t xml:space="preserve">                 Муниципальные учреждения здравоохранения </t>
  </si>
  <si>
    <t>1. Услуги круглосуточной стационарной помощи (ОМС)</t>
  </si>
  <si>
    <t>2. Услуги амбулаторно-поликлинические (ОМС)</t>
  </si>
  <si>
    <t>3. Услуги стационарозамещающей помощи (ОМС)</t>
  </si>
  <si>
    <t>УЕТ</t>
  </si>
  <si>
    <t>исследование</t>
  </si>
  <si>
    <t>в том числе: КДЛ</t>
  </si>
  <si>
    <t xml:space="preserve">                    ренгенслужба</t>
  </si>
  <si>
    <t xml:space="preserve">                    УЗИ</t>
  </si>
  <si>
    <t xml:space="preserve">                    эндоскопия</t>
  </si>
  <si>
    <t xml:space="preserve">                    функциональная диагностика</t>
  </si>
  <si>
    <t xml:space="preserve">                    иммунологическая лаборатория</t>
  </si>
  <si>
    <t xml:space="preserve">                    лаборатория клинич микробиологии</t>
  </si>
  <si>
    <t>4. Услуги круглосуточной стационарной помощи (отделение сестринского ухода - муниципальный бюджет)</t>
  </si>
  <si>
    <t>5. Услуги скорой медицинской помощи (муниципальный бюджет)</t>
  </si>
  <si>
    <t>6. Услуги патологоанатомического отделения (муниципальный бюджет)</t>
  </si>
  <si>
    <t>7. Услуги иммунологической лаборатории (муниципальный бюджет)</t>
  </si>
  <si>
    <t>8. Услуги параклинических подразделений (ОМС)</t>
  </si>
  <si>
    <t>1. Услуги амбулаторно-поликлинические (ОМС)</t>
  </si>
  <si>
    <t>посещений / УЕТ</t>
  </si>
  <si>
    <t>45000/180000</t>
  </si>
  <si>
    <t>МУЗ "ЦГБ"</t>
  </si>
  <si>
    <t>МЛПУ "ДГБ"</t>
  </si>
  <si>
    <t>МЛПУ "СП"</t>
  </si>
  <si>
    <t>Всего:</t>
  </si>
  <si>
    <t>Об общих принципах организации местного самоуправления в Российской Федерации</t>
  </si>
  <si>
    <t>Постановление  Правительства Российской Федерации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</si>
  <si>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</si>
  <si>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"О порядке предоставления в 2010 году субсидий из федерального бюджета бюджетам субъектов Российской федерации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"Скорой медицинской помощи"  муниципальной системы здравоохранения, а при их отсутствии на территории муниципального образования  - учреждений и подразделений "Скорой медицинской помощи" субъектов Российской федерации"</t>
  </si>
  <si>
    <t>п. 2 правил предоставления субсидий</t>
  </si>
  <si>
    <t>Наименование учреждения</t>
  </si>
  <si>
    <t>на 2011 год</t>
  </si>
  <si>
    <t xml:space="preserve">Муниципальное учреждение здравоохранения </t>
  </si>
  <si>
    <t>"Центральная городская больница"</t>
  </si>
  <si>
    <t>______________________     В. В. Савин</t>
  </si>
  <si>
    <t>г. Новошахтинск Ростовской области</t>
  </si>
  <si>
    <t xml:space="preserve">анатомического отделения, услуги параклинических подразделений  (КДЛ, ренгенслужба, лаборатория клинической микробиологии, </t>
  </si>
  <si>
    <t xml:space="preserve">анатомического отделения, услуги параклинических подразделений  (КДЛ, ренгенслужба,  лаборатория клинической микробиологии, </t>
  </si>
  <si>
    <t>2011 год</t>
  </si>
  <si>
    <t>Сведения о финансовом обеспечении в 2011 году муниципального задания по</t>
  </si>
  <si>
    <t>Смета доходов и расходов на 2011 год (муниципальный бюджет)</t>
  </si>
  <si>
    <t>Смета доходов и расходов на 2011 год (ОМС)</t>
  </si>
  <si>
    <t>945</t>
  </si>
  <si>
    <t>993</t>
  </si>
  <si>
    <t>991</t>
  </si>
  <si>
    <t>949</t>
  </si>
  <si>
    <t>995</t>
  </si>
  <si>
    <t>2. Услуги амбулаторно-поликлинические        (ОМС)</t>
  </si>
  <si>
    <t>очередной финансовый год</t>
  </si>
  <si>
    <t>первый год планового периода</t>
  </si>
  <si>
    <t>второй год планового периода</t>
  </si>
  <si>
    <t>в соответствии с установленной Территориальной программой государственных гарантий оказания гражданам Российской Федерации бесплатной медицинской помощи в Ростовской области на 2011год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</si>
</sst>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7" xfId="0" applyBorder="1" applyAlignment="1">
      <alignment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/>
    </xf>
    <xf numFmtId="165" fontId="0" fillId="0" borderId="1" xfId="0" applyNumberForma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7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8" xfId="0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9" xfId="0" applyBorder="1" applyAlignment="1">
      <alignment/>
    </xf>
    <xf numFmtId="0" fontId="7" fillId="2" borderId="4" xfId="0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5" fontId="7" fillId="2" borderId="4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Border="1" applyAlignment="1">
      <alignment vertical="justify"/>
    </xf>
    <xf numFmtId="0" fontId="0" fillId="0" borderId="1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1" fontId="5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R103"/>
  <sheetViews>
    <sheetView tabSelected="1" zoomScale="75" zoomScaleNormal="75" workbookViewId="0" topLeftCell="A1">
      <selection activeCell="K86" sqref="K86"/>
    </sheetView>
  </sheetViews>
  <sheetFormatPr defaultColWidth="9.00390625" defaultRowHeight="12.75"/>
  <cols>
    <col min="1" max="1" width="9.25390625" style="0" bestFit="1" customWidth="1"/>
    <col min="2" max="2" width="12.00390625" style="0" customWidth="1"/>
    <col min="3" max="3" width="26.625" style="0" customWidth="1"/>
    <col min="4" max="4" width="14.25390625" style="0" customWidth="1"/>
    <col min="5" max="5" width="39.125" style="0" customWidth="1"/>
    <col min="6" max="6" width="14.625" style="0" customWidth="1"/>
    <col min="7" max="7" width="15.00390625" style="0" customWidth="1"/>
    <col min="8" max="8" width="16.625" style="0" customWidth="1"/>
    <col min="9" max="9" width="12.625" style="0" customWidth="1"/>
    <col min="10" max="10" width="14.00390625" style="0" customWidth="1"/>
    <col min="11" max="13" width="9.25390625" style="0" bestFit="1" customWidth="1"/>
    <col min="14" max="14" width="9.75390625" style="0" customWidth="1"/>
    <col min="15" max="15" width="5.25390625" style="0" customWidth="1"/>
    <col min="16" max="16" width="14.875" style="0" customWidth="1"/>
  </cols>
  <sheetData>
    <row r="2" ht="12.75">
      <c r="L2" t="s">
        <v>0</v>
      </c>
    </row>
    <row r="3" ht="12.75">
      <c r="J3" t="s">
        <v>116</v>
      </c>
    </row>
    <row r="4" ht="12.75">
      <c r="J4" t="s">
        <v>117</v>
      </c>
    </row>
    <row r="5" ht="12.75">
      <c r="J5" t="s">
        <v>119</v>
      </c>
    </row>
    <row r="7" ht="12.75">
      <c r="J7" t="s">
        <v>118</v>
      </c>
    </row>
    <row r="8" spans="10:15" ht="12.75">
      <c r="J8" s="1"/>
      <c r="K8" s="1" t="s">
        <v>1</v>
      </c>
      <c r="N8" s="1"/>
      <c r="O8" s="1"/>
    </row>
    <row r="9" ht="12.75">
      <c r="K9" t="s">
        <v>2</v>
      </c>
    </row>
    <row r="13" spans="1:16" ht="18">
      <c r="A13" s="132" t="s">
        <v>3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</row>
    <row r="15" spans="1:16" ht="15">
      <c r="A15" s="130" t="s">
        <v>53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</row>
    <row r="16" spans="1:16" ht="15">
      <c r="A16" s="130" t="s">
        <v>54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</row>
    <row r="17" spans="1:16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3"/>
      <c r="O17" s="3"/>
      <c r="P17" s="3"/>
    </row>
    <row r="18" spans="1:16" ht="15">
      <c r="A18" s="130" t="s">
        <v>115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</row>
    <row r="21" ht="12.75">
      <c r="A21" s="22"/>
    </row>
    <row r="22" spans="1:14" ht="12.75">
      <c r="A22" s="22" t="s">
        <v>51</v>
      </c>
      <c r="J22" s="40"/>
      <c r="N22" s="40"/>
    </row>
    <row r="23" ht="12.75">
      <c r="A23" s="40" t="s">
        <v>82</v>
      </c>
    </row>
    <row r="24" spans="1:14" ht="12.75">
      <c r="A24" t="s">
        <v>121</v>
      </c>
      <c r="J24" s="40"/>
      <c r="N24" s="40"/>
    </row>
    <row r="25" spans="1:14" ht="12.75">
      <c r="A25" t="s">
        <v>83</v>
      </c>
      <c r="J25" s="67"/>
      <c r="N25" s="67"/>
    </row>
    <row r="29" ht="15">
      <c r="B29" s="24" t="s">
        <v>57</v>
      </c>
    </row>
    <row r="30" ht="15">
      <c r="D30" s="24" t="s">
        <v>56</v>
      </c>
    </row>
    <row r="32" spans="1:16" ht="101.25" customHeight="1">
      <c r="A32" s="96" t="s">
        <v>4</v>
      </c>
      <c r="B32" s="96" t="s">
        <v>5</v>
      </c>
      <c r="C32" s="96" t="s">
        <v>6</v>
      </c>
      <c r="D32" s="101" t="s">
        <v>10</v>
      </c>
      <c r="E32" s="102"/>
      <c r="F32" s="102"/>
      <c r="G32" s="93"/>
      <c r="H32" s="96" t="s">
        <v>12</v>
      </c>
      <c r="I32" s="96" t="s">
        <v>13</v>
      </c>
      <c r="J32" s="96" t="s">
        <v>14</v>
      </c>
      <c r="K32" s="98" t="s">
        <v>19</v>
      </c>
      <c r="L32" s="99"/>
      <c r="M32" s="99"/>
      <c r="N32" s="100"/>
      <c r="O32" s="94"/>
      <c r="P32" s="4" t="s">
        <v>20</v>
      </c>
    </row>
    <row r="33" spans="1:16" ht="192" customHeight="1">
      <c r="A33" s="97"/>
      <c r="B33" s="97"/>
      <c r="C33" s="97"/>
      <c r="D33" s="4" t="s">
        <v>7</v>
      </c>
      <c r="E33" s="4" t="s">
        <v>8</v>
      </c>
      <c r="F33" s="4" t="s">
        <v>9</v>
      </c>
      <c r="G33" s="4" t="s">
        <v>11</v>
      </c>
      <c r="H33" s="97"/>
      <c r="I33" s="97"/>
      <c r="J33" s="97"/>
      <c r="K33" s="4" t="s">
        <v>15</v>
      </c>
      <c r="L33" s="4" t="s">
        <v>16</v>
      </c>
      <c r="M33" s="4" t="s">
        <v>17</v>
      </c>
      <c r="N33" s="4" t="s">
        <v>18</v>
      </c>
      <c r="O33" s="95"/>
      <c r="P33" s="4" t="s">
        <v>122</v>
      </c>
    </row>
    <row r="34" spans="1:16" ht="12.75">
      <c r="A34" s="11">
        <v>1</v>
      </c>
      <c r="B34" s="11">
        <v>2</v>
      </c>
      <c r="C34" s="11">
        <v>3</v>
      </c>
      <c r="D34" s="12" t="s">
        <v>21</v>
      </c>
      <c r="E34" s="12" t="s">
        <v>22</v>
      </c>
      <c r="F34" s="12" t="s">
        <v>23</v>
      </c>
      <c r="G34" s="12" t="s">
        <v>24</v>
      </c>
      <c r="H34" s="11">
        <v>5</v>
      </c>
      <c r="I34" s="11">
        <v>6</v>
      </c>
      <c r="J34" s="11">
        <v>7</v>
      </c>
      <c r="K34" s="11">
        <v>8</v>
      </c>
      <c r="L34" s="11">
        <v>9</v>
      </c>
      <c r="M34" s="11">
        <v>10</v>
      </c>
      <c r="N34" s="11">
        <v>11</v>
      </c>
      <c r="O34" s="11">
        <v>12</v>
      </c>
      <c r="P34" s="11">
        <v>13</v>
      </c>
    </row>
    <row r="35" spans="1:16" ht="270.75" customHeight="1">
      <c r="A35" s="10">
        <v>918</v>
      </c>
      <c r="B35" s="10"/>
      <c r="C35" s="13" t="s">
        <v>63</v>
      </c>
      <c r="D35" s="13" t="s">
        <v>25</v>
      </c>
      <c r="E35" s="13" t="s">
        <v>109</v>
      </c>
      <c r="F35" s="14">
        <v>37900</v>
      </c>
      <c r="G35" s="21" t="s">
        <v>61</v>
      </c>
      <c r="H35" s="16" t="s">
        <v>62</v>
      </c>
      <c r="I35" s="17">
        <v>37912</v>
      </c>
      <c r="J35" s="15" t="s">
        <v>26</v>
      </c>
      <c r="K35" s="10"/>
      <c r="L35" s="10"/>
      <c r="M35" s="10"/>
      <c r="N35" s="10"/>
      <c r="O35" s="10"/>
      <c r="P35" s="10"/>
    </row>
    <row r="36" spans="1:16" ht="16.5" customHeight="1">
      <c r="A36" s="10"/>
      <c r="B36" s="10"/>
      <c r="C36" s="13"/>
      <c r="D36" s="13"/>
      <c r="E36" s="13"/>
      <c r="F36" s="14"/>
      <c r="G36" s="21"/>
      <c r="H36" s="16"/>
      <c r="I36" s="17"/>
      <c r="J36" s="15"/>
      <c r="K36" s="29" t="s">
        <v>27</v>
      </c>
      <c r="L36" s="29" t="s">
        <v>28</v>
      </c>
      <c r="M36" s="28">
        <v>5220513</v>
      </c>
      <c r="N36" s="29" t="s">
        <v>126</v>
      </c>
      <c r="O36" s="28">
        <v>220</v>
      </c>
      <c r="P36" s="32">
        <v>3154.3</v>
      </c>
    </row>
    <row r="37" spans="1:16" ht="16.5" customHeight="1">
      <c r="A37" s="10"/>
      <c r="B37" s="10"/>
      <c r="C37" s="13"/>
      <c r="D37" s="13"/>
      <c r="E37" s="13"/>
      <c r="F37" s="14"/>
      <c r="G37" s="21"/>
      <c r="H37" s="16"/>
      <c r="I37" s="17"/>
      <c r="J37" s="15"/>
      <c r="K37" s="36" t="s">
        <v>27</v>
      </c>
      <c r="L37" s="36" t="s">
        <v>28</v>
      </c>
      <c r="M37" s="34">
        <v>5220513</v>
      </c>
      <c r="N37" s="36" t="s">
        <v>126</v>
      </c>
      <c r="O37" s="34">
        <v>226</v>
      </c>
      <c r="P37" s="35">
        <v>3154.3</v>
      </c>
    </row>
    <row r="38" spans="1:16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29" t="s">
        <v>27</v>
      </c>
      <c r="L38" s="29" t="s">
        <v>28</v>
      </c>
      <c r="M38" s="28">
        <v>7951400</v>
      </c>
      <c r="N38" s="29" t="s">
        <v>128</v>
      </c>
      <c r="O38" s="28">
        <v>210</v>
      </c>
      <c r="P38" s="32">
        <f>P39+P40</f>
        <v>4959.6</v>
      </c>
    </row>
    <row r="39" spans="1:16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2" t="s">
        <v>27</v>
      </c>
      <c r="L39" s="12" t="s">
        <v>28</v>
      </c>
      <c r="M39" s="10">
        <v>7951400</v>
      </c>
      <c r="N39" s="12" t="s">
        <v>128</v>
      </c>
      <c r="O39" s="34">
        <v>211</v>
      </c>
      <c r="P39" s="35">
        <v>3695.7</v>
      </c>
    </row>
    <row r="40" spans="1:16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2" t="s">
        <v>27</v>
      </c>
      <c r="L40" s="12" t="s">
        <v>28</v>
      </c>
      <c r="M40" s="10">
        <v>7951400</v>
      </c>
      <c r="N40" s="12" t="s">
        <v>128</v>
      </c>
      <c r="O40" s="34">
        <v>213</v>
      </c>
      <c r="P40" s="35">
        <v>1263.9</v>
      </c>
    </row>
    <row r="41" spans="1:16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29" t="s">
        <v>27</v>
      </c>
      <c r="L41" s="29" t="s">
        <v>28</v>
      </c>
      <c r="M41" s="28">
        <v>7951400</v>
      </c>
      <c r="N41" s="29" t="s">
        <v>128</v>
      </c>
      <c r="O41" s="28">
        <v>220</v>
      </c>
      <c r="P41" s="32">
        <f>P42+P43+P44</f>
        <v>37129</v>
      </c>
    </row>
    <row r="42" spans="1:16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2" t="s">
        <v>27</v>
      </c>
      <c r="L42" s="12" t="s">
        <v>28</v>
      </c>
      <c r="M42" s="10">
        <v>7951400</v>
      </c>
      <c r="N42" s="12" t="s">
        <v>128</v>
      </c>
      <c r="O42" s="10">
        <v>223</v>
      </c>
      <c r="P42" s="23">
        <v>31043.1</v>
      </c>
    </row>
    <row r="43" spans="1:16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2" t="s">
        <v>27</v>
      </c>
      <c r="L43" s="12" t="s">
        <v>28</v>
      </c>
      <c r="M43" s="10">
        <v>7951400</v>
      </c>
      <c r="N43" s="12" t="s">
        <v>128</v>
      </c>
      <c r="O43" s="10">
        <v>225</v>
      </c>
      <c r="P43" s="23">
        <v>5521.4</v>
      </c>
    </row>
    <row r="44" spans="1:1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2" t="s">
        <v>27</v>
      </c>
      <c r="L44" s="12" t="s">
        <v>28</v>
      </c>
      <c r="M44" s="10">
        <v>7951400</v>
      </c>
      <c r="N44" s="12" t="s">
        <v>128</v>
      </c>
      <c r="O44" s="10">
        <v>226</v>
      </c>
      <c r="P44" s="23">
        <v>564.5</v>
      </c>
    </row>
    <row r="45" spans="1:16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29" t="s">
        <v>27</v>
      </c>
      <c r="L45" s="29" t="s">
        <v>28</v>
      </c>
      <c r="M45" s="28">
        <v>7951400</v>
      </c>
      <c r="N45" s="29" t="s">
        <v>128</v>
      </c>
      <c r="O45" s="28">
        <v>300</v>
      </c>
      <c r="P45" s="32">
        <f>P46+P47</f>
        <v>1809.1</v>
      </c>
    </row>
    <row r="46" spans="1:1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36" t="s">
        <v>27</v>
      </c>
      <c r="L46" s="36" t="s">
        <v>28</v>
      </c>
      <c r="M46" s="34">
        <v>7951400</v>
      </c>
      <c r="N46" s="36" t="s">
        <v>128</v>
      </c>
      <c r="O46" s="34">
        <v>310</v>
      </c>
      <c r="P46" s="35">
        <v>203</v>
      </c>
    </row>
    <row r="47" spans="1:18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2" t="s">
        <v>27</v>
      </c>
      <c r="L47" s="12" t="s">
        <v>28</v>
      </c>
      <c r="M47" s="10">
        <v>7951400</v>
      </c>
      <c r="N47" s="12" t="s">
        <v>128</v>
      </c>
      <c r="O47" s="10">
        <v>340</v>
      </c>
      <c r="P47" s="10">
        <v>1606.1</v>
      </c>
      <c r="Q47" s="37"/>
      <c r="R47" s="37"/>
    </row>
    <row r="48" spans="1:18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29" t="s">
        <v>27</v>
      </c>
      <c r="L48" s="29" t="s">
        <v>28</v>
      </c>
      <c r="M48" s="28">
        <v>7952100</v>
      </c>
      <c r="N48" s="29" t="s">
        <v>128</v>
      </c>
      <c r="O48" s="28">
        <v>220</v>
      </c>
      <c r="P48" s="28">
        <v>324.4</v>
      </c>
      <c r="Q48" s="37"/>
      <c r="R48" s="37"/>
    </row>
    <row r="49" spans="1:18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2" t="s">
        <v>27</v>
      </c>
      <c r="L49" s="12" t="s">
        <v>28</v>
      </c>
      <c r="M49" s="10">
        <v>7952100</v>
      </c>
      <c r="N49" s="12" t="s">
        <v>128</v>
      </c>
      <c r="O49" s="10">
        <v>226</v>
      </c>
      <c r="P49" s="10">
        <v>324.4</v>
      </c>
      <c r="Q49" s="37"/>
      <c r="R49" s="37"/>
    </row>
    <row r="50" spans="1:18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29" t="s">
        <v>27</v>
      </c>
      <c r="L50" s="29" t="s">
        <v>59</v>
      </c>
      <c r="M50" s="28">
        <v>5220507</v>
      </c>
      <c r="N50" s="29" t="s">
        <v>129</v>
      </c>
      <c r="O50" s="28">
        <v>210</v>
      </c>
      <c r="P50" s="28">
        <v>326.8</v>
      </c>
      <c r="Q50" s="37"/>
      <c r="R50" s="37"/>
    </row>
    <row r="51" spans="1:18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2" t="s">
        <v>27</v>
      </c>
      <c r="L51" s="12" t="s">
        <v>59</v>
      </c>
      <c r="M51" s="10">
        <v>5220507</v>
      </c>
      <c r="N51" s="12" t="s">
        <v>129</v>
      </c>
      <c r="O51" s="10">
        <v>212</v>
      </c>
      <c r="P51" s="10">
        <v>326.8</v>
      </c>
      <c r="Q51" s="37"/>
      <c r="R51" s="37"/>
    </row>
    <row r="52" spans="1:1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29" t="s">
        <v>27</v>
      </c>
      <c r="L52" s="29" t="s">
        <v>59</v>
      </c>
      <c r="M52" s="28">
        <v>7951400</v>
      </c>
      <c r="N52" s="29" t="s">
        <v>127</v>
      </c>
      <c r="O52" s="28">
        <v>210</v>
      </c>
      <c r="P52" s="32">
        <f>P53+P54</f>
        <v>789.4000000000001</v>
      </c>
    </row>
    <row r="53" spans="1:1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2" t="s">
        <v>27</v>
      </c>
      <c r="L53" s="12" t="s">
        <v>59</v>
      </c>
      <c r="M53" s="10">
        <v>7951400</v>
      </c>
      <c r="N53" s="12" t="s">
        <v>127</v>
      </c>
      <c r="O53" s="34">
        <v>211</v>
      </c>
      <c r="P53" s="35">
        <v>588.2</v>
      </c>
    </row>
    <row r="54" spans="1:1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2" t="s">
        <v>27</v>
      </c>
      <c r="L54" s="12" t="s">
        <v>59</v>
      </c>
      <c r="M54" s="10">
        <v>7951400</v>
      </c>
      <c r="N54" s="12" t="s">
        <v>127</v>
      </c>
      <c r="O54" s="34">
        <v>213</v>
      </c>
      <c r="P54" s="35">
        <v>201.2</v>
      </c>
    </row>
    <row r="55" spans="1:1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29" t="s">
        <v>27</v>
      </c>
      <c r="L55" s="29" t="s">
        <v>59</v>
      </c>
      <c r="M55" s="28">
        <v>7951400</v>
      </c>
      <c r="N55" s="29" t="s">
        <v>127</v>
      </c>
      <c r="O55" s="28">
        <v>220</v>
      </c>
      <c r="P55" s="32">
        <f>P56</f>
        <v>12068</v>
      </c>
    </row>
    <row r="56" spans="1:1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2" t="s">
        <v>27</v>
      </c>
      <c r="L56" s="12" t="s">
        <v>59</v>
      </c>
      <c r="M56" s="10">
        <v>7951400</v>
      </c>
      <c r="N56" s="12" t="s">
        <v>127</v>
      </c>
      <c r="O56" s="10">
        <v>223</v>
      </c>
      <c r="P56" s="23">
        <v>12068</v>
      </c>
    </row>
    <row r="57" spans="1:16" ht="15">
      <c r="A57" s="5"/>
      <c r="B57" s="10"/>
      <c r="C57" s="10"/>
      <c r="D57" s="10"/>
      <c r="E57" s="10"/>
      <c r="F57" s="10"/>
      <c r="G57" s="10"/>
      <c r="H57" s="10"/>
      <c r="I57" s="10"/>
      <c r="J57" s="6"/>
      <c r="K57" s="29" t="s">
        <v>27</v>
      </c>
      <c r="L57" s="29" t="s">
        <v>59</v>
      </c>
      <c r="M57" s="28">
        <v>7951400</v>
      </c>
      <c r="N57" s="29" t="s">
        <v>127</v>
      </c>
      <c r="O57" s="28">
        <v>300</v>
      </c>
      <c r="P57" s="32">
        <f>P58</f>
        <v>400</v>
      </c>
    </row>
    <row r="58" spans="1:18" ht="12.75">
      <c r="A58" s="5"/>
      <c r="B58" s="10"/>
      <c r="C58" s="10"/>
      <c r="D58" s="10"/>
      <c r="E58" s="10"/>
      <c r="F58" s="10"/>
      <c r="G58" s="10"/>
      <c r="H58" s="10"/>
      <c r="I58" s="10"/>
      <c r="J58" s="6"/>
      <c r="K58" s="12" t="s">
        <v>27</v>
      </c>
      <c r="L58" s="12" t="s">
        <v>59</v>
      </c>
      <c r="M58" s="10">
        <v>7951400</v>
      </c>
      <c r="N58" s="12" t="s">
        <v>127</v>
      </c>
      <c r="O58" s="10">
        <v>340</v>
      </c>
      <c r="P58" s="23">
        <v>400</v>
      </c>
      <c r="R58" s="37"/>
    </row>
    <row r="59" spans="1:18" ht="15">
      <c r="A59" s="5"/>
      <c r="B59" s="10"/>
      <c r="C59" s="10"/>
      <c r="D59" s="10"/>
      <c r="E59" s="10"/>
      <c r="F59" s="10"/>
      <c r="G59" s="10"/>
      <c r="H59" s="10"/>
      <c r="I59" s="10"/>
      <c r="J59" s="6"/>
      <c r="K59" s="29" t="s">
        <v>27</v>
      </c>
      <c r="L59" s="29" t="s">
        <v>59</v>
      </c>
      <c r="M59" s="28">
        <v>7952100</v>
      </c>
      <c r="N59" s="29" t="s">
        <v>127</v>
      </c>
      <c r="O59" s="28">
        <v>220</v>
      </c>
      <c r="P59" s="32">
        <v>317.4</v>
      </c>
      <c r="R59" s="37"/>
    </row>
    <row r="60" spans="1:18" ht="12.75">
      <c r="A60" s="5"/>
      <c r="B60" s="10"/>
      <c r="C60" s="10"/>
      <c r="D60" s="10"/>
      <c r="E60" s="10"/>
      <c r="F60" s="10"/>
      <c r="G60" s="10"/>
      <c r="H60" s="10"/>
      <c r="I60" s="10"/>
      <c r="J60" s="6"/>
      <c r="K60" s="12" t="s">
        <v>27</v>
      </c>
      <c r="L60" s="12" t="s">
        <v>59</v>
      </c>
      <c r="M60" s="10">
        <v>7952100</v>
      </c>
      <c r="N60" s="12" t="s">
        <v>127</v>
      </c>
      <c r="O60" s="10">
        <v>226</v>
      </c>
      <c r="P60" s="23">
        <v>317.4</v>
      </c>
      <c r="R60" s="37"/>
    </row>
    <row r="61" spans="1:18" ht="15">
      <c r="A61" s="5"/>
      <c r="B61" s="10"/>
      <c r="C61" s="10"/>
      <c r="D61" s="10"/>
      <c r="E61" s="10"/>
      <c r="F61" s="10"/>
      <c r="G61" s="10"/>
      <c r="H61" s="10"/>
      <c r="I61" s="10"/>
      <c r="J61" s="6"/>
      <c r="K61" s="29" t="s">
        <v>27</v>
      </c>
      <c r="L61" s="29" t="s">
        <v>60</v>
      </c>
      <c r="M61" s="28">
        <v>7951400</v>
      </c>
      <c r="N61" s="29" t="s">
        <v>130</v>
      </c>
      <c r="O61" s="28">
        <v>210</v>
      </c>
      <c r="P61" s="32">
        <f>P62+P63</f>
        <v>28155.899999999998</v>
      </c>
      <c r="R61" s="37"/>
    </row>
    <row r="62" spans="1:18" ht="12.75">
      <c r="A62" s="5"/>
      <c r="B62" s="10"/>
      <c r="C62" s="10"/>
      <c r="D62" s="10"/>
      <c r="E62" s="10"/>
      <c r="F62" s="10"/>
      <c r="G62" s="10"/>
      <c r="H62" s="10"/>
      <c r="I62" s="10"/>
      <c r="J62" s="6"/>
      <c r="K62" s="12" t="s">
        <v>27</v>
      </c>
      <c r="L62" s="12" t="s">
        <v>60</v>
      </c>
      <c r="M62" s="10">
        <v>7951400</v>
      </c>
      <c r="N62" s="12" t="s">
        <v>130</v>
      </c>
      <c r="O62" s="34">
        <v>211</v>
      </c>
      <c r="P62" s="35">
        <v>20980.6</v>
      </c>
      <c r="R62" s="37"/>
    </row>
    <row r="63" spans="1:18" ht="12.75">
      <c r="A63" s="5"/>
      <c r="B63" s="10"/>
      <c r="C63" s="10"/>
      <c r="D63" s="10"/>
      <c r="E63" s="10"/>
      <c r="F63" s="10"/>
      <c r="G63" s="10"/>
      <c r="H63" s="10"/>
      <c r="I63" s="10"/>
      <c r="J63" s="6"/>
      <c r="K63" s="12" t="s">
        <v>27</v>
      </c>
      <c r="L63" s="12" t="s">
        <v>60</v>
      </c>
      <c r="M63" s="10">
        <v>7951400</v>
      </c>
      <c r="N63" s="12" t="s">
        <v>130</v>
      </c>
      <c r="O63" s="34">
        <v>213</v>
      </c>
      <c r="P63" s="35">
        <v>7175.3</v>
      </c>
      <c r="R63" s="37"/>
    </row>
    <row r="64" spans="1:18" ht="15">
      <c r="A64" s="5"/>
      <c r="B64" s="10"/>
      <c r="C64" s="10"/>
      <c r="D64" s="10"/>
      <c r="E64" s="10"/>
      <c r="F64" s="10"/>
      <c r="G64" s="10"/>
      <c r="H64" s="10"/>
      <c r="I64" s="10"/>
      <c r="J64" s="6"/>
      <c r="K64" s="29" t="s">
        <v>27</v>
      </c>
      <c r="L64" s="29" t="s">
        <v>60</v>
      </c>
      <c r="M64" s="28">
        <v>7951400</v>
      </c>
      <c r="N64" s="29" t="s">
        <v>130</v>
      </c>
      <c r="O64" s="28">
        <v>220</v>
      </c>
      <c r="P64" s="32">
        <f>P65+P66+P67+P68</f>
        <v>1169.1000000000001</v>
      </c>
      <c r="R64" s="37"/>
    </row>
    <row r="65" spans="1:18" ht="12.75">
      <c r="A65" s="5"/>
      <c r="B65" s="10"/>
      <c r="C65" s="10"/>
      <c r="D65" s="10"/>
      <c r="E65" s="10"/>
      <c r="F65" s="10"/>
      <c r="G65" s="10"/>
      <c r="H65" s="10"/>
      <c r="I65" s="10"/>
      <c r="J65" s="6"/>
      <c r="K65" s="12" t="s">
        <v>27</v>
      </c>
      <c r="L65" s="12" t="s">
        <v>60</v>
      </c>
      <c r="M65" s="10">
        <v>7951400</v>
      </c>
      <c r="N65" s="12" t="s">
        <v>130</v>
      </c>
      <c r="O65" s="34">
        <v>221</v>
      </c>
      <c r="P65" s="35">
        <v>51.2</v>
      </c>
      <c r="R65" s="37"/>
    </row>
    <row r="66" spans="1:18" ht="12.75">
      <c r="A66" s="5"/>
      <c r="B66" s="10"/>
      <c r="C66" s="10"/>
      <c r="D66" s="10"/>
      <c r="E66" s="10"/>
      <c r="F66" s="10"/>
      <c r="G66" s="10"/>
      <c r="H66" s="10"/>
      <c r="I66" s="10"/>
      <c r="J66" s="6"/>
      <c r="K66" s="12" t="s">
        <v>27</v>
      </c>
      <c r="L66" s="12" t="s">
        <v>60</v>
      </c>
      <c r="M66" s="10">
        <v>7951400</v>
      </c>
      <c r="N66" s="12" t="s">
        <v>130</v>
      </c>
      <c r="O66" s="10">
        <v>223</v>
      </c>
      <c r="P66" s="23">
        <v>731</v>
      </c>
      <c r="R66" s="37"/>
    </row>
    <row r="67" spans="1:18" ht="12.75">
      <c r="A67" s="5"/>
      <c r="B67" s="10"/>
      <c r="C67" s="10"/>
      <c r="D67" s="10"/>
      <c r="E67" s="10"/>
      <c r="F67" s="10"/>
      <c r="G67" s="10"/>
      <c r="H67" s="10"/>
      <c r="I67" s="10"/>
      <c r="J67" s="6"/>
      <c r="K67" s="12" t="s">
        <v>27</v>
      </c>
      <c r="L67" s="12" t="s">
        <v>60</v>
      </c>
      <c r="M67" s="10">
        <v>7951400</v>
      </c>
      <c r="N67" s="12" t="s">
        <v>130</v>
      </c>
      <c r="O67" s="10">
        <v>225</v>
      </c>
      <c r="P67" s="23">
        <v>102.1</v>
      </c>
      <c r="R67" s="37"/>
    </row>
    <row r="68" spans="1:18" ht="12.75">
      <c r="A68" s="5"/>
      <c r="B68" s="10"/>
      <c r="C68" s="10"/>
      <c r="D68" s="10"/>
      <c r="E68" s="10"/>
      <c r="F68" s="10"/>
      <c r="G68" s="10"/>
      <c r="H68" s="10"/>
      <c r="I68" s="10"/>
      <c r="J68" s="6"/>
      <c r="K68" s="12" t="s">
        <v>27</v>
      </c>
      <c r="L68" s="12" t="s">
        <v>60</v>
      </c>
      <c r="M68" s="10">
        <v>7951400</v>
      </c>
      <c r="N68" s="12" t="s">
        <v>130</v>
      </c>
      <c r="O68" s="10">
        <v>226</v>
      </c>
      <c r="P68" s="23">
        <v>284.8</v>
      </c>
      <c r="R68" s="37"/>
    </row>
    <row r="69" spans="1:18" ht="15">
      <c r="A69" s="5"/>
      <c r="B69" s="10"/>
      <c r="C69" s="10"/>
      <c r="D69" s="10"/>
      <c r="E69" s="10"/>
      <c r="F69" s="10"/>
      <c r="G69" s="10"/>
      <c r="H69" s="10"/>
      <c r="I69" s="10"/>
      <c r="J69" s="6"/>
      <c r="K69" s="29" t="s">
        <v>27</v>
      </c>
      <c r="L69" s="29" t="s">
        <v>60</v>
      </c>
      <c r="M69" s="28">
        <v>7951400</v>
      </c>
      <c r="N69" s="29" t="s">
        <v>130</v>
      </c>
      <c r="O69" s="28">
        <v>290</v>
      </c>
      <c r="P69" s="32">
        <v>62.8</v>
      </c>
      <c r="R69" s="37"/>
    </row>
    <row r="70" spans="1:18" ht="15">
      <c r="A70" s="5"/>
      <c r="B70" s="10"/>
      <c r="C70" s="10"/>
      <c r="D70" s="10"/>
      <c r="E70" s="10"/>
      <c r="F70" s="10"/>
      <c r="G70" s="10"/>
      <c r="H70" s="10"/>
      <c r="I70" s="10"/>
      <c r="J70" s="6"/>
      <c r="K70" s="29" t="s">
        <v>27</v>
      </c>
      <c r="L70" s="29" t="s">
        <v>60</v>
      </c>
      <c r="M70" s="28">
        <v>7951400</v>
      </c>
      <c r="N70" s="29" t="s">
        <v>130</v>
      </c>
      <c r="O70" s="28">
        <v>300</v>
      </c>
      <c r="P70" s="32">
        <f>P71</f>
        <v>6363.6</v>
      </c>
      <c r="R70" s="37"/>
    </row>
    <row r="71" spans="1:18" ht="12.75">
      <c r="A71" s="5"/>
      <c r="B71" s="10"/>
      <c r="C71" s="10"/>
      <c r="D71" s="10"/>
      <c r="E71" s="10"/>
      <c r="F71" s="10"/>
      <c r="G71" s="10"/>
      <c r="H71" s="10"/>
      <c r="I71" s="10"/>
      <c r="J71" s="6"/>
      <c r="K71" s="12" t="s">
        <v>27</v>
      </c>
      <c r="L71" s="12" t="s">
        <v>60</v>
      </c>
      <c r="M71" s="10">
        <v>7951400</v>
      </c>
      <c r="N71" s="12" t="s">
        <v>130</v>
      </c>
      <c r="O71" s="10">
        <v>340</v>
      </c>
      <c r="P71" s="23">
        <v>6363.6</v>
      </c>
      <c r="R71" s="37"/>
    </row>
    <row r="72" spans="1:18" ht="15">
      <c r="A72" s="5"/>
      <c r="B72" s="10"/>
      <c r="C72" s="10"/>
      <c r="D72" s="10"/>
      <c r="E72" s="10"/>
      <c r="F72" s="10"/>
      <c r="G72" s="10"/>
      <c r="H72" s="10"/>
      <c r="I72" s="10"/>
      <c r="J72" s="6"/>
      <c r="K72" s="29" t="s">
        <v>27</v>
      </c>
      <c r="L72" s="29" t="s">
        <v>60</v>
      </c>
      <c r="M72" s="28">
        <v>7952100</v>
      </c>
      <c r="N72" s="29" t="s">
        <v>130</v>
      </c>
      <c r="O72" s="28">
        <v>220</v>
      </c>
      <c r="P72" s="32">
        <v>153.6</v>
      </c>
      <c r="R72" s="37"/>
    </row>
    <row r="73" spans="1:18" ht="12.75">
      <c r="A73" s="5"/>
      <c r="B73" s="10"/>
      <c r="C73" s="10"/>
      <c r="D73" s="10"/>
      <c r="E73" s="10"/>
      <c r="F73" s="10"/>
      <c r="G73" s="10"/>
      <c r="H73" s="10"/>
      <c r="I73" s="10"/>
      <c r="J73" s="6"/>
      <c r="K73" s="12" t="s">
        <v>27</v>
      </c>
      <c r="L73" s="12" t="s">
        <v>60</v>
      </c>
      <c r="M73" s="10">
        <v>7952100</v>
      </c>
      <c r="N73" s="12" t="s">
        <v>130</v>
      </c>
      <c r="O73" s="10">
        <v>226</v>
      </c>
      <c r="P73" s="23">
        <v>153.6</v>
      </c>
      <c r="R73" s="37"/>
    </row>
    <row r="74" spans="1:18" ht="212.25" customHeight="1">
      <c r="A74" s="5"/>
      <c r="B74" s="10"/>
      <c r="C74" s="13" t="s">
        <v>111</v>
      </c>
      <c r="D74" s="13" t="s">
        <v>110</v>
      </c>
      <c r="E74" s="13" t="s">
        <v>112</v>
      </c>
      <c r="F74" s="85">
        <v>40176</v>
      </c>
      <c r="G74" s="86">
        <v>1111</v>
      </c>
      <c r="H74" s="13" t="s">
        <v>113</v>
      </c>
      <c r="I74" s="87">
        <v>40179</v>
      </c>
      <c r="J74" s="87">
        <v>40543</v>
      </c>
      <c r="K74" s="29" t="s">
        <v>27</v>
      </c>
      <c r="L74" s="29" t="s">
        <v>60</v>
      </c>
      <c r="M74" s="28">
        <v>5201800</v>
      </c>
      <c r="N74" s="29" t="s">
        <v>29</v>
      </c>
      <c r="O74" s="28">
        <v>210</v>
      </c>
      <c r="P74" s="32">
        <f>P75+P76</f>
        <v>3108.1</v>
      </c>
      <c r="R74" s="37"/>
    </row>
    <row r="75" spans="1:18" ht="17.25" customHeight="1">
      <c r="A75" s="5"/>
      <c r="B75" s="10"/>
      <c r="C75" s="10"/>
      <c r="D75" s="10"/>
      <c r="E75" s="10"/>
      <c r="F75" s="10"/>
      <c r="G75" s="10"/>
      <c r="H75" s="10"/>
      <c r="I75" s="10"/>
      <c r="J75" s="6"/>
      <c r="K75" s="12" t="s">
        <v>27</v>
      </c>
      <c r="L75" s="12" t="s">
        <v>60</v>
      </c>
      <c r="M75" s="10">
        <v>5201800</v>
      </c>
      <c r="N75" s="12" t="s">
        <v>29</v>
      </c>
      <c r="O75" s="10">
        <v>211</v>
      </c>
      <c r="P75" s="23">
        <v>2316</v>
      </c>
      <c r="R75" s="37"/>
    </row>
    <row r="76" spans="1:18" ht="14.25" customHeight="1">
      <c r="A76" s="5"/>
      <c r="B76" s="10"/>
      <c r="C76" s="10"/>
      <c r="D76" s="10"/>
      <c r="E76" s="10"/>
      <c r="F76" s="10"/>
      <c r="G76" s="10"/>
      <c r="H76" s="10"/>
      <c r="I76" s="10"/>
      <c r="J76" s="6"/>
      <c r="K76" s="12" t="s">
        <v>27</v>
      </c>
      <c r="L76" s="12" t="s">
        <v>60</v>
      </c>
      <c r="M76" s="10">
        <v>5201800</v>
      </c>
      <c r="N76" s="12" t="s">
        <v>29</v>
      </c>
      <c r="O76" s="10">
        <v>213</v>
      </c>
      <c r="P76" s="23">
        <v>792.1</v>
      </c>
      <c r="R76" s="37"/>
    </row>
    <row r="77" spans="1:18" ht="15">
      <c r="A77" s="5" t="s">
        <v>124</v>
      </c>
      <c r="B77" s="6"/>
      <c r="C77" s="6"/>
      <c r="D77" s="6"/>
      <c r="E77" s="6"/>
      <c r="F77" s="6"/>
      <c r="G77" s="6"/>
      <c r="H77" s="6"/>
      <c r="I77" s="6"/>
      <c r="J77" s="6"/>
      <c r="K77" s="12"/>
      <c r="L77" s="12"/>
      <c r="M77" s="10"/>
      <c r="N77" s="12"/>
      <c r="O77" s="10"/>
      <c r="P77" s="32">
        <f>P36+P38+P41+P45+P48+P50+P52+P55+P57+P59+P61+P64+P69+P70+P72+P74</f>
        <v>100291.10000000003</v>
      </c>
      <c r="R77" s="37"/>
    </row>
    <row r="78" spans="1:18" ht="15">
      <c r="A78" s="5" t="s">
        <v>125</v>
      </c>
      <c r="B78" s="6"/>
      <c r="C78" s="6"/>
      <c r="D78" s="6"/>
      <c r="E78" s="6"/>
      <c r="F78" s="6"/>
      <c r="G78" s="6"/>
      <c r="H78" s="6"/>
      <c r="I78" s="6"/>
      <c r="J78" s="6"/>
      <c r="K78" s="12"/>
      <c r="L78" s="12"/>
      <c r="M78" s="10"/>
      <c r="N78" s="12"/>
      <c r="O78" s="10"/>
      <c r="P78" s="28">
        <v>163740.2</v>
      </c>
      <c r="R78" s="37"/>
    </row>
    <row r="79" spans="1:16" ht="15">
      <c r="A79" s="5" t="s">
        <v>30</v>
      </c>
      <c r="B79" s="6"/>
      <c r="C79" s="6"/>
      <c r="D79" s="6"/>
      <c r="E79" s="6"/>
      <c r="F79" s="6"/>
      <c r="G79" s="6"/>
      <c r="H79" s="6"/>
      <c r="I79" s="6"/>
      <c r="J79" s="6"/>
      <c r="K79" s="12"/>
      <c r="L79" s="12"/>
      <c r="M79" s="10"/>
      <c r="N79" s="12"/>
      <c r="O79" s="10"/>
      <c r="P79" s="28">
        <v>4371.1</v>
      </c>
    </row>
    <row r="80" spans="1:16" ht="15">
      <c r="A80" s="25" t="s">
        <v>58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7"/>
      <c r="P80" s="32">
        <f>P77+P78+P79</f>
        <v>268402.4</v>
      </c>
    </row>
    <row r="83" spans="3:6" ht="15.75">
      <c r="C83" s="106" t="s">
        <v>73</v>
      </c>
      <c r="D83" s="106"/>
      <c r="E83" s="106"/>
      <c r="F83" s="106"/>
    </row>
    <row r="86" spans="3:8" ht="12.75">
      <c r="C86" s="107" t="s">
        <v>31</v>
      </c>
      <c r="D86" s="96" t="s">
        <v>32</v>
      </c>
      <c r="E86" s="96" t="s">
        <v>33</v>
      </c>
      <c r="F86" s="101" t="s">
        <v>34</v>
      </c>
      <c r="G86" s="109"/>
      <c r="H86" s="110"/>
    </row>
    <row r="87" spans="3:8" ht="38.25">
      <c r="C87" s="108"/>
      <c r="D87" s="97"/>
      <c r="E87" s="97"/>
      <c r="F87" s="92" t="s">
        <v>132</v>
      </c>
      <c r="G87" s="13" t="s">
        <v>133</v>
      </c>
      <c r="H87" s="13" t="s">
        <v>134</v>
      </c>
    </row>
    <row r="88" spans="3:8" ht="12.75">
      <c r="C88" s="11">
        <v>1</v>
      </c>
      <c r="D88" s="11">
        <v>2</v>
      </c>
      <c r="E88" s="11">
        <v>3</v>
      </c>
      <c r="F88" s="11">
        <v>4</v>
      </c>
      <c r="G88" s="11">
        <v>5</v>
      </c>
      <c r="H88" s="11">
        <v>6</v>
      </c>
    </row>
    <row r="89" spans="3:8" ht="38.25">
      <c r="C89" s="50" t="s">
        <v>85</v>
      </c>
      <c r="D89" s="75" t="s">
        <v>74</v>
      </c>
      <c r="E89" s="103" t="s">
        <v>135</v>
      </c>
      <c r="F89" s="82">
        <v>118845</v>
      </c>
      <c r="G89" s="82">
        <v>118845</v>
      </c>
      <c r="H89" s="82">
        <v>118845</v>
      </c>
    </row>
    <row r="90" spans="3:8" ht="25.5">
      <c r="C90" s="49" t="s">
        <v>86</v>
      </c>
      <c r="D90" s="75" t="s">
        <v>75</v>
      </c>
      <c r="E90" s="104"/>
      <c r="F90" s="82">
        <v>268150</v>
      </c>
      <c r="G90" s="82">
        <v>268150</v>
      </c>
      <c r="H90" s="82">
        <v>268150</v>
      </c>
    </row>
    <row r="91" spans="3:8" ht="38.25">
      <c r="C91" s="50" t="s">
        <v>87</v>
      </c>
      <c r="D91" s="64" t="s">
        <v>76</v>
      </c>
      <c r="E91" s="104"/>
      <c r="F91" s="82">
        <v>40000</v>
      </c>
      <c r="G91" s="82">
        <v>40000</v>
      </c>
      <c r="H91" s="82">
        <v>40000</v>
      </c>
    </row>
    <row r="92" spans="3:8" ht="63.75">
      <c r="C92" s="50" t="s">
        <v>97</v>
      </c>
      <c r="D92" s="75" t="s">
        <v>74</v>
      </c>
      <c r="E92" s="104"/>
      <c r="F92" s="78">
        <v>10350</v>
      </c>
      <c r="G92" s="78">
        <v>10350</v>
      </c>
      <c r="H92" s="78">
        <v>10350</v>
      </c>
    </row>
    <row r="93" spans="3:8" ht="38.25">
      <c r="C93" s="50" t="s">
        <v>98</v>
      </c>
      <c r="D93" s="76" t="s">
        <v>77</v>
      </c>
      <c r="E93" s="104"/>
      <c r="F93" s="64">
        <v>51484</v>
      </c>
      <c r="G93" s="64">
        <v>51484</v>
      </c>
      <c r="H93" s="64">
        <v>51484</v>
      </c>
    </row>
    <row r="94" spans="3:8" ht="51">
      <c r="C94" s="68" t="s">
        <v>99</v>
      </c>
      <c r="D94" s="77" t="s">
        <v>89</v>
      </c>
      <c r="E94" s="104"/>
      <c r="F94" s="83">
        <v>15000</v>
      </c>
      <c r="G94" s="83">
        <v>15000</v>
      </c>
      <c r="H94" s="83">
        <v>15000</v>
      </c>
    </row>
    <row r="95" spans="3:8" ht="38.25">
      <c r="C95" s="69" t="s">
        <v>100</v>
      </c>
      <c r="D95" s="78" t="s">
        <v>88</v>
      </c>
      <c r="E95" s="104"/>
      <c r="F95" s="84">
        <v>25000</v>
      </c>
      <c r="G95" s="84">
        <v>25000</v>
      </c>
      <c r="H95" s="84">
        <v>25000</v>
      </c>
    </row>
    <row r="96" spans="3:8" ht="25.5">
      <c r="C96" s="70" t="s">
        <v>101</v>
      </c>
      <c r="D96" s="78" t="s">
        <v>88</v>
      </c>
      <c r="E96" s="104"/>
      <c r="F96" s="78">
        <v>65700</v>
      </c>
      <c r="G96" s="78">
        <v>65700</v>
      </c>
      <c r="H96" s="78">
        <v>65700</v>
      </c>
    </row>
    <row r="97" spans="3:8" ht="12.75">
      <c r="C97" s="71" t="s">
        <v>90</v>
      </c>
      <c r="D97" s="18"/>
      <c r="E97" s="104"/>
      <c r="F97" s="73">
        <v>300</v>
      </c>
      <c r="G97" s="73">
        <v>300</v>
      </c>
      <c r="H97" s="73">
        <v>300</v>
      </c>
    </row>
    <row r="98" spans="3:8" ht="12.75">
      <c r="C98" s="71" t="s">
        <v>91</v>
      </c>
      <c r="D98" s="18"/>
      <c r="E98" s="104"/>
      <c r="F98" s="73">
        <v>1500</v>
      </c>
      <c r="G98" s="73">
        <v>1500</v>
      </c>
      <c r="H98" s="73">
        <v>1500</v>
      </c>
    </row>
    <row r="99" spans="3:8" ht="12.75">
      <c r="C99" s="71" t="s">
        <v>92</v>
      </c>
      <c r="D99" s="18"/>
      <c r="E99" s="104"/>
      <c r="F99" s="73">
        <v>1000</v>
      </c>
      <c r="G99" s="73">
        <v>1000</v>
      </c>
      <c r="H99" s="73">
        <v>1000</v>
      </c>
    </row>
    <row r="100" spans="3:8" ht="12.75">
      <c r="C100" s="71" t="s">
        <v>93</v>
      </c>
      <c r="D100" s="18"/>
      <c r="E100" s="104"/>
      <c r="F100" s="73">
        <v>1000</v>
      </c>
      <c r="G100" s="73">
        <v>1000</v>
      </c>
      <c r="H100" s="73">
        <v>1000</v>
      </c>
    </row>
    <row r="101" spans="3:8" ht="24">
      <c r="C101" s="71" t="s">
        <v>96</v>
      </c>
      <c r="D101" s="18"/>
      <c r="E101" s="104"/>
      <c r="F101" s="73">
        <v>42000</v>
      </c>
      <c r="G101" s="73">
        <v>42000</v>
      </c>
      <c r="H101" s="73">
        <v>42000</v>
      </c>
    </row>
    <row r="102" spans="3:8" ht="24">
      <c r="C102" s="71" t="s">
        <v>94</v>
      </c>
      <c r="D102" s="18"/>
      <c r="E102" s="104"/>
      <c r="F102" s="73">
        <v>1600</v>
      </c>
      <c r="G102" s="73">
        <v>1600</v>
      </c>
      <c r="H102" s="73">
        <v>1600</v>
      </c>
    </row>
    <row r="103" spans="3:8" ht="24">
      <c r="C103" s="72" t="s">
        <v>95</v>
      </c>
      <c r="D103" s="9"/>
      <c r="E103" s="105"/>
      <c r="F103" s="74">
        <v>25000</v>
      </c>
      <c r="G103" s="74">
        <v>25000</v>
      </c>
      <c r="H103" s="74">
        <v>25000</v>
      </c>
    </row>
  </sheetData>
  <mergeCells count="19">
    <mergeCell ref="E89:E103"/>
    <mergeCell ref="C83:F83"/>
    <mergeCell ref="C86:C87"/>
    <mergeCell ref="D86:D87"/>
    <mergeCell ref="E86:E87"/>
    <mergeCell ref="F86:H86"/>
    <mergeCell ref="A15:P15"/>
    <mergeCell ref="A13:P13"/>
    <mergeCell ref="A16:P16"/>
    <mergeCell ref="A18:P18"/>
    <mergeCell ref="A32:A33"/>
    <mergeCell ref="B32:B33"/>
    <mergeCell ref="C32:C33"/>
    <mergeCell ref="D32:G32"/>
    <mergeCell ref="O32:O33"/>
    <mergeCell ref="H32:H33"/>
    <mergeCell ref="I32:I33"/>
    <mergeCell ref="J32:J33"/>
    <mergeCell ref="K32:N32"/>
  </mergeCells>
  <printOptions/>
  <pageMargins left="0.52" right="0.22" top="0.42" bottom="0.28" header="0.36" footer="0.3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P54"/>
  <sheetViews>
    <sheetView zoomScale="75" zoomScaleNormal="75" workbookViewId="0" topLeftCell="A37">
      <selection activeCell="F62" sqref="F62"/>
    </sheetView>
  </sheetViews>
  <sheetFormatPr defaultColWidth="9.00390625" defaultRowHeight="12.75"/>
  <cols>
    <col min="1" max="1" width="9.25390625" style="0" bestFit="1" customWidth="1"/>
    <col min="2" max="2" width="12.00390625" style="0" customWidth="1"/>
    <col min="3" max="3" width="26.625" style="0" customWidth="1"/>
    <col min="4" max="4" width="14.25390625" style="0" customWidth="1"/>
    <col min="5" max="6" width="14.625" style="0" customWidth="1"/>
    <col min="7" max="8" width="16.625" style="0" customWidth="1"/>
    <col min="9" max="9" width="14.00390625" style="0" customWidth="1"/>
    <col min="10" max="10" width="14.125" style="0" customWidth="1"/>
    <col min="11" max="13" width="9.25390625" style="0" bestFit="1" customWidth="1"/>
    <col min="14" max="14" width="11.25390625" style="0" customWidth="1"/>
    <col min="15" max="15" width="9.25390625" style="0" bestFit="1" customWidth="1"/>
    <col min="16" max="16" width="19.875" style="0" customWidth="1"/>
  </cols>
  <sheetData>
    <row r="2" ht="12.75">
      <c r="N2" t="s">
        <v>0</v>
      </c>
    </row>
    <row r="3" ht="12.75">
      <c r="L3" t="s">
        <v>116</v>
      </c>
    </row>
    <row r="4" ht="12.75">
      <c r="L4" t="s">
        <v>117</v>
      </c>
    </row>
    <row r="5" ht="12.75">
      <c r="L5" t="s">
        <v>119</v>
      </c>
    </row>
    <row r="7" ht="12.75">
      <c r="L7" t="s">
        <v>118</v>
      </c>
    </row>
    <row r="8" spans="12:13" ht="12.75">
      <c r="L8" s="1"/>
      <c r="M8" s="1" t="s">
        <v>1</v>
      </c>
    </row>
    <row r="9" ht="12.75">
      <c r="M9" t="s">
        <v>2</v>
      </c>
    </row>
    <row r="12" spans="4:7" ht="18">
      <c r="D12" s="2"/>
      <c r="E12" s="2"/>
      <c r="F12" s="2"/>
      <c r="G12" s="2" t="s">
        <v>3</v>
      </c>
    </row>
    <row r="14" spans="3:14" ht="15">
      <c r="C14" s="3"/>
      <c r="D14" s="3" t="s">
        <v>48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3:14" ht="15">
      <c r="C15" s="3"/>
      <c r="D15" s="3"/>
      <c r="E15" s="3"/>
      <c r="F15" s="3" t="s">
        <v>52</v>
      </c>
      <c r="G15" s="3"/>
      <c r="H15" s="3"/>
      <c r="I15" s="3"/>
      <c r="J15" s="3"/>
      <c r="K15" s="3"/>
      <c r="L15" s="3"/>
      <c r="M15" s="3"/>
      <c r="N15" s="3"/>
    </row>
    <row r="16" spans="3:14" ht="1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ht="15">
      <c r="H17" s="3" t="s">
        <v>115</v>
      </c>
    </row>
    <row r="20" ht="12.75">
      <c r="C20" s="22" t="s">
        <v>51</v>
      </c>
    </row>
    <row r="21" ht="12.75">
      <c r="L21" s="40" t="s">
        <v>78</v>
      </c>
    </row>
    <row r="22" ht="12.75">
      <c r="L22" t="s">
        <v>49</v>
      </c>
    </row>
    <row r="24" ht="15">
      <c r="B24" s="24" t="s">
        <v>57</v>
      </c>
    </row>
    <row r="25" ht="15">
      <c r="D25" s="24" t="s">
        <v>56</v>
      </c>
    </row>
    <row r="27" spans="1:16" ht="101.25" customHeight="1">
      <c r="A27" s="96" t="s">
        <v>4</v>
      </c>
      <c r="B27" s="96" t="s">
        <v>5</v>
      </c>
      <c r="C27" s="96" t="s">
        <v>6</v>
      </c>
      <c r="D27" s="101" t="s">
        <v>10</v>
      </c>
      <c r="E27" s="102"/>
      <c r="F27" s="102"/>
      <c r="G27" s="93"/>
      <c r="H27" s="96" t="s">
        <v>12</v>
      </c>
      <c r="I27" s="96" t="s">
        <v>13</v>
      </c>
      <c r="J27" s="96" t="s">
        <v>14</v>
      </c>
      <c r="K27" s="98" t="s">
        <v>19</v>
      </c>
      <c r="L27" s="99"/>
      <c r="M27" s="99"/>
      <c r="N27" s="100"/>
      <c r="O27" s="94"/>
      <c r="P27" s="4" t="s">
        <v>20</v>
      </c>
    </row>
    <row r="28" spans="1:16" ht="192" customHeight="1">
      <c r="A28" s="97"/>
      <c r="B28" s="97"/>
      <c r="C28" s="97"/>
      <c r="D28" s="4" t="s">
        <v>7</v>
      </c>
      <c r="E28" s="4" t="s">
        <v>8</v>
      </c>
      <c r="F28" s="4" t="s">
        <v>9</v>
      </c>
      <c r="G28" s="4" t="s">
        <v>11</v>
      </c>
      <c r="H28" s="97"/>
      <c r="I28" s="97"/>
      <c r="J28" s="97"/>
      <c r="K28" s="4" t="s">
        <v>15</v>
      </c>
      <c r="L28" s="4" t="s">
        <v>16</v>
      </c>
      <c r="M28" s="4" t="s">
        <v>17</v>
      </c>
      <c r="N28" s="4" t="s">
        <v>18</v>
      </c>
      <c r="O28" s="95"/>
      <c r="P28" s="4" t="s">
        <v>122</v>
      </c>
    </row>
    <row r="29" spans="1:16" ht="12.75">
      <c r="A29" s="11">
        <v>1</v>
      </c>
      <c r="B29" s="11">
        <v>2</v>
      </c>
      <c r="C29" s="11">
        <v>3</v>
      </c>
      <c r="D29" s="12" t="s">
        <v>21</v>
      </c>
      <c r="E29" s="12" t="s">
        <v>22</v>
      </c>
      <c r="F29" s="12" t="s">
        <v>23</v>
      </c>
      <c r="G29" s="12" t="s">
        <v>24</v>
      </c>
      <c r="H29" s="11">
        <v>5</v>
      </c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>
        <v>13</v>
      </c>
    </row>
    <row r="30" spans="1:16" ht="270.75" customHeight="1">
      <c r="A30" s="10">
        <v>918</v>
      </c>
      <c r="B30" s="10"/>
      <c r="C30" s="13" t="s">
        <v>63</v>
      </c>
      <c r="D30" s="13" t="s">
        <v>25</v>
      </c>
      <c r="E30" s="13" t="s">
        <v>109</v>
      </c>
      <c r="F30" s="14">
        <v>37900</v>
      </c>
      <c r="G30" s="21" t="s">
        <v>61</v>
      </c>
      <c r="H30" s="16" t="s">
        <v>62</v>
      </c>
      <c r="I30" s="17">
        <v>37912</v>
      </c>
      <c r="J30" s="15" t="s">
        <v>26</v>
      </c>
      <c r="K30" s="10"/>
      <c r="L30" s="10"/>
      <c r="M30" s="10"/>
      <c r="N30" s="10"/>
      <c r="O30" s="10"/>
      <c r="P30" s="10"/>
    </row>
    <row r="31" spans="1:16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29" t="s">
        <v>27</v>
      </c>
      <c r="L31" s="29" t="s">
        <v>28</v>
      </c>
      <c r="M31" s="28">
        <v>7951400</v>
      </c>
      <c r="N31" s="29" t="s">
        <v>128</v>
      </c>
      <c r="O31" s="28">
        <v>220</v>
      </c>
      <c r="P31" s="32">
        <f>P32+P33</f>
        <v>15433.9</v>
      </c>
    </row>
    <row r="32" spans="1:16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2" t="s">
        <v>27</v>
      </c>
      <c r="L32" s="12" t="s">
        <v>28</v>
      </c>
      <c r="M32" s="10">
        <v>7951400</v>
      </c>
      <c r="N32" s="12" t="s">
        <v>128</v>
      </c>
      <c r="O32" s="10">
        <v>223</v>
      </c>
      <c r="P32" s="23">
        <v>15009</v>
      </c>
    </row>
    <row r="33" spans="1:16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2" t="s">
        <v>27</v>
      </c>
      <c r="L33" s="12" t="s">
        <v>28</v>
      </c>
      <c r="M33" s="10">
        <v>7951400</v>
      </c>
      <c r="N33" s="12" t="s">
        <v>128</v>
      </c>
      <c r="O33" s="10">
        <v>225</v>
      </c>
      <c r="P33" s="10">
        <v>424.9</v>
      </c>
    </row>
    <row r="34" spans="1:16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29" t="s">
        <v>27</v>
      </c>
      <c r="L34" s="29" t="s">
        <v>28</v>
      </c>
      <c r="M34" s="28">
        <v>7952100</v>
      </c>
      <c r="N34" s="29" t="s">
        <v>128</v>
      </c>
      <c r="O34" s="28">
        <v>220</v>
      </c>
      <c r="P34" s="28">
        <v>210.6</v>
      </c>
    </row>
    <row r="35" spans="1:16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90" t="s">
        <v>27</v>
      </c>
      <c r="L35" s="90" t="s">
        <v>28</v>
      </c>
      <c r="M35" s="91">
        <v>7952100</v>
      </c>
      <c r="N35" s="90" t="s">
        <v>128</v>
      </c>
      <c r="O35" s="91">
        <v>226</v>
      </c>
      <c r="P35" s="91">
        <v>210.6</v>
      </c>
    </row>
    <row r="36" spans="1:16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9" t="s">
        <v>27</v>
      </c>
      <c r="L36" s="29" t="s">
        <v>59</v>
      </c>
      <c r="M36" s="28">
        <v>7951400</v>
      </c>
      <c r="N36" s="29" t="s">
        <v>127</v>
      </c>
      <c r="O36" s="28">
        <v>220</v>
      </c>
      <c r="P36" s="32">
        <f>P37+P39</f>
        <v>3761.2</v>
      </c>
    </row>
    <row r="37" spans="1:16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2" t="s">
        <v>27</v>
      </c>
      <c r="L37" s="12" t="s">
        <v>59</v>
      </c>
      <c r="M37" s="10">
        <v>7951400</v>
      </c>
      <c r="N37" s="12" t="s">
        <v>127</v>
      </c>
      <c r="O37" s="10">
        <v>223</v>
      </c>
      <c r="P37" s="23">
        <v>3675</v>
      </c>
    </row>
    <row r="38" spans="1:16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30" t="s">
        <v>27</v>
      </c>
      <c r="L38" s="29" t="s">
        <v>59</v>
      </c>
      <c r="M38" s="31">
        <v>7951400</v>
      </c>
      <c r="N38" s="30" t="s">
        <v>127</v>
      </c>
      <c r="O38" s="31">
        <v>300</v>
      </c>
      <c r="P38" s="28">
        <v>86.2</v>
      </c>
    </row>
    <row r="39" spans="1:16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19" t="s">
        <v>27</v>
      </c>
      <c r="L39" s="12" t="s">
        <v>59</v>
      </c>
      <c r="M39" s="8">
        <v>7951400</v>
      </c>
      <c r="N39" s="19" t="s">
        <v>127</v>
      </c>
      <c r="O39" s="8">
        <v>340</v>
      </c>
      <c r="P39" s="10">
        <v>86.2</v>
      </c>
    </row>
    <row r="40" spans="1:16" ht="15">
      <c r="A40" s="5" t="s">
        <v>124</v>
      </c>
      <c r="B40" s="6"/>
      <c r="C40" s="6"/>
      <c r="D40" s="6"/>
      <c r="E40" s="6"/>
      <c r="F40" s="6"/>
      <c r="G40" s="6"/>
      <c r="H40" s="6"/>
      <c r="I40" s="6"/>
      <c r="J40" s="6"/>
      <c r="K40" s="20"/>
      <c r="L40" s="6"/>
      <c r="M40" s="6"/>
      <c r="N40" s="6"/>
      <c r="O40" s="7"/>
      <c r="P40" s="33">
        <f>P31+P34+P36</f>
        <v>19405.7</v>
      </c>
    </row>
    <row r="41" spans="1:16" ht="15">
      <c r="A41" s="5" t="s">
        <v>125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  <c r="P41" s="32">
        <v>48315</v>
      </c>
    </row>
    <row r="42" spans="1:16" ht="15">
      <c r="A42" s="5" t="s">
        <v>30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  <c r="P42" s="32">
        <v>2875.5</v>
      </c>
    </row>
    <row r="43" spans="1:16" ht="15">
      <c r="A43" s="25" t="s">
        <v>58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8">
        <f>P40+P41+P42</f>
        <v>70596.2</v>
      </c>
    </row>
    <row r="46" spans="3:6" ht="15.75">
      <c r="C46" s="106" t="s">
        <v>73</v>
      </c>
      <c r="D46" s="106"/>
      <c r="E46" s="106"/>
      <c r="F46" s="106"/>
    </row>
    <row r="49" spans="3:8" ht="12.75">
      <c r="C49" s="107" t="s">
        <v>31</v>
      </c>
      <c r="D49" s="96" t="s">
        <v>32</v>
      </c>
      <c r="E49" s="129" t="s">
        <v>33</v>
      </c>
      <c r="F49" s="101" t="s">
        <v>34</v>
      </c>
      <c r="G49" s="109"/>
      <c r="H49" s="110"/>
    </row>
    <row r="50" spans="3:8" ht="38.25">
      <c r="C50" s="108"/>
      <c r="D50" s="97"/>
      <c r="E50" s="97"/>
      <c r="F50" s="92" t="s">
        <v>132</v>
      </c>
      <c r="G50" s="13" t="s">
        <v>133</v>
      </c>
      <c r="H50" s="13" t="s">
        <v>134</v>
      </c>
    </row>
    <row r="51" spans="3:8" ht="12.75">
      <c r="C51" s="11">
        <v>1</v>
      </c>
      <c r="D51" s="11">
        <v>2</v>
      </c>
      <c r="E51" s="11">
        <v>3</v>
      </c>
      <c r="F51" s="11">
        <v>4</v>
      </c>
      <c r="G51" s="11">
        <v>5</v>
      </c>
      <c r="H51" s="11">
        <v>6</v>
      </c>
    </row>
    <row r="52" spans="3:8" ht="38.25">
      <c r="C52" s="50" t="s">
        <v>85</v>
      </c>
      <c r="D52" s="50" t="s">
        <v>74</v>
      </c>
      <c r="E52" s="117" t="s">
        <v>135</v>
      </c>
      <c r="F52" s="64">
        <v>21300</v>
      </c>
      <c r="G52" s="64">
        <v>21300</v>
      </c>
      <c r="H52" s="64">
        <v>21300</v>
      </c>
    </row>
    <row r="53" spans="3:8" ht="25.5">
      <c r="C53" s="50" t="s">
        <v>131</v>
      </c>
      <c r="D53" s="50" t="s">
        <v>75</v>
      </c>
      <c r="E53" s="127"/>
      <c r="F53" s="64">
        <v>160000</v>
      </c>
      <c r="G53" s="64">
        <v>160000</v>
      </c>
      <c r="H53" s="64">
        <v>160000</v>
      </c>
    </row>
    <row r="54" spans="3:8" ht="38.25">
      <c r="C54" s="50" t="s">
        <v>87</v>
      </c>
      <c r="D54" s="63" t="s">
        <v>76</v>
      </c>
      <c r="E54" s="128"/>
      <c r="F54" s="64">
        <v>2700</v>
      </c>
      <c r="G54" s="64">
        <v>2700</v>
      </c>
      <c r="H54" s="64">
        <v>2700</v>
      </c>
    </row>
  </sheetData>
  <mergeCells count="15">
    <mergeCell ref="E52:E54"/>
    <mergeCell ref="C46:F46"/>
    <mergeCell ref="C49:C50"/>
    <mergeCell ref="D49:D50"/>
    <mergeCell ref="E49:E50"/>
    <mergeCell ref="F49:H49"/>
    <mergeCell ref="A27:A28"/>
    <mergeCell ref="B27:B28"/>
    <mergeCell ref="C27:C28"/>
    <mergeCell ref="D27:G27"/>
    <mergeCell ref="O27:O28"/>
    <mergeCell ref="H27:H28"/>
    <mergeCell ref="I27:I28"/>
    <mergeCell ref="J27:J28"/>
    <mergeCell ref="K27:N27"/>
  </mergeCells>
  <printOptions/>
  <pageMargins left="0.75" right="0.75" top="0.52" bottom="0.66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5"/>
  <sheetViews>
    <sheetView zoomScale="75" zoomScaleNormal="75" workbookViewId="0" topLeftCell="A37">
      <selection activeCell="F68" sqref="F68"/>
    </sheetView>
  </sheetViews>
  <sheetFormatPr defaultColWidth="9.00390625" defaultRowHeight="12.75"/>
  <cols>
    <col min="1" max="1" width="9.25390625" style="0" bestFit="1" customWidth="1"/>
    <col min="2" max="2" width="12.00390625" style="0" customWidth="1"/>
    <col min="3" max="3" width="26.625" style="0" customWidth="1"/>
    <col min="4" max="4" width="14.25390625" style="0" customWidth="1"/>
    <col min="5" max="6" width="14.625" style="0" customWidth="1"/>
    <col min="7" max="8" width="16.625" style="0" customWidth="1"/>
    <col min="9" max="9" width="14.00390625" style="0" customWidth="1"/>
    <col min="10" max="10" width="14.125" style="0" customWidth="1"/>
    <col min="11" max="13" width="9.25390625" style="0" bestFit="1" customWidth="1"/>
    <col min="14" max="14" width="11.25390625" style="0" customWidth="1"/>
    <col min="15" max="15" width="9.25390625" style="0" bestFit="1" customWidth="1"/>
    <col min="16" max="16" width="19.875" style="0" customWidth="1"/>
  </cols>
  <sheetData>
    <row r="2" ht="12.75">
      <c r="N2" t="s">
        <v>0</v>
      </c>
    </row>
    <row r="3" ht="12.75">
      <c r="L3" t="s">
        <v>116</v>
      </c>
    </row>
    <row r="4" ht="12.75">
      <c r="L4" t="s">
        <v>117</v>
      </c>
    </row>
    <row r="5" ht="12.75">
      <c r="L5" t="s">
        <v>119</v>
      </c>
    </row>
    <row r="7" ht="12.75">
      <c r="L7" t="s">
        <v>118</v>
      </c>
    </row>
    <row r="8" spans="12:13" ht="12.75">
      <c r="L8" s="1"/>
      <c r="M8" s="1" t="s">
        <v>1</v>
      </c>
    </row>
    <row r="9" ht="12.75">
      <c r="M9" t="s">
        <v>2</v>
      </c>
    </row>
    <row r="12" spans="4:7" ht="18">
      <c r="D12" s="2"/>
      <c r="E12" s="2"/>
      <c r="F12" s="2"/>
      <c r="G12" s="2" t="s">
        <v>45</v>
      </c>
    </row>
    <row r="14" spans="3:14" ht="15">
      <c r="C14" s="3"/>
      <c r="D14" s="3" t="s">
        <v>47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3:14" ht="15">
      <c r="C15" s="3"/>
      <c r="D15" s="3"/>
      <c r="E15" s="3"/>
      <c r="F15" s="3"/>
      <c r="G15" s="3" t="s">
        <v>46</v>
      </c>
      <c r="H15" s="3"/>
      <c r="I15" s="3"/>
      <c r="J15" s="3"/>
      <c r="K15" s="3"/>
      <c r="L15" s="3"/>
      <c r="M15" s="3"/>
      <c r="N15" s="3"/>
    </row>
    <row r="16" spans="3:14" ht="1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ht="15">
      <c r="H17" s="3" t="s">
        <v>115</v>
      </c>
    </row>
    <row r="20" ht="12.75">
      <c r="C20" s="22" t="s">
        <v>50</v>
      </c>
    </row>
    <row r="23" ht="15">
      <c r="B23" s="24" t="s">
        <v>57</v>
      </c>
    </row>
    <row r="24" ht="15">
      <c r="D24" s="24" t="s">
        <v>56</v>
      </c>
    </row>
    <row r="26" spans="1:16" ht="101.25" customHeight="1">
      <c r="A26" s="96" t="s">
        <v>4</v>
      </c>
      <c r="B26" s="96" t="s">
        <v>5</v>
      </c>
      <c r="C26" s="96" t="s">
        <v>6</v>
      </c>
      <c r="D26" s="101" t="s">
        <v>10</v>
      </c>
      <c r="E26" s="102"/>
      <c r="F26" s="102"/>
      <c r="G26" s="93"/>
      <c r="H26" s="96" t="s">
        <v>12</v>
      </c>
      <c r="I26" s="96" t="s">
        <v>13</v>
      </c>
      <c r="J26" s="96" t="s">
        <v>14</v>
      </c>
      <c r="K26" s="98" t="s">
        <v>19</v>
      </c>
      <c r="L26" s="99"/>
      <c r="M26" s="99"/>
      <c r="N26" s="100"/>
      <c r="O26" s="94"/>
      <c r="P26" s="4" t="s">
        <v>20</v>
      </c>
    </row>
    <row r="27" spans="1:16" ht="192" customHeight="1">
      <c r="A27" s="97"/>
      <c r="B27" s="97"/>
      <c r="C27" s="97"/>
      <c r="D27" s="4" t="s">
        <v>7</v>
      </c>
      <c r="E27" s="4" t="s">
        <v>8</v>
      </c>
      <c r="F27" s="4" t="s">
        <v>9</v>
      </c>
      <c r="G27" s="4" t="s">
        <v>11</v>
      </c>
      <c r="H27" s="97"/>
      <c r="I27" s="97"/>
      <c r="J27" s="97"/>
      <c r="K27" s="4" t="s">
        <v>15</v>
      </c>
      <c r="L27" s="4" t="s">
        <v>16</v>
      </c>
      <c r="M27" s="4" t="s">
        <v>17</v>
      </c>
      <c r="N27" s="4" t="s">
        <v>18</v>
      </c>
      <c r="O27" s="95"/>
      <c r="P27" s="4" t="s">
        <v>122</v>
      </c>
    </row>
    <row r="28" spans="1:16" ht="12.75">
      <c r="A28" s="11">
        <v>1</v>
      </c>
      <c r="B28" s="11">
        <v>2</v>
      </c>
      <c r="C28" s="11">
        <v>3</v>
      </c>
      <c r="D28" s="12" t="s">
        <v>21</v>
      </c>
      <c r="E28" s="12" t="s">
        <v>22</v>
      </c>
      <c r="F28" s="12" t="s">
        <v>23</v>
      </c>
      <c r="G28" s="12" t="s">
        <v>24</v>
      </c>
      <c r="H28" s="11">
        <v>5</v>
      </c>
      <c r="I28" s="11">
        <v>6</v>
      </c>
      <c r="J28" s="11">
        <v>7</v>
      </c>
      <c r="K28" s="11">
        <v>8</v>
      </c>
      <c r="L28" s="11">
        <v>9</v>
      </c>
      <c r="M28" s="11">
        <v>10</v>
      </c>
      <c r="N28" s="11">
        <v>11</v>
      </c>
      <c r="O28" s="11">
        <v>12</v>
      </c>
      <c r="P28" s="11">
        <v>13</v>
      </c>
    </row>
    <row r="29" spans="1:16" ht="270.75" customHeight="1">
      <c r="A29" s="10">
        <v>918</v>
      </c>
      <c r="B29" s="10"/>
      <c r="C29" s="13" t="s">
        <v>63</v>
      </c>
      <c r="D29" s="13" t="s">
        <v>25</v>
      </c>
      <c r="E29" s="13" t="s">
        <v>109</v>
      </c>
      <c r="F29" s="14">
        <v>37900</v>
      </c>
      <c r="G29" s="21" t="s">
        <v>61</v>
      </c>
      <c r="H29" s="16" t="s">
        <v>62</v>
      </c>
      <c r="I29" s="17">
        <v>37912</v>
      </c>
      <c r="J29" s="15" t="s">
        <v>26</v>
      </c>
      <c r="K29" s="10"/>
      <c r="L29" s="10"/>
      <c r="M29" s="10"/>
      <c r="N29" s="10"/>
      <c r="O29" s="10"/>
      <c r="P29" s="10"/>
    </row>
    <row r="30" spans="1:16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29" t="s">
        <v>27</v>
      </c>
      <c r="L30" s="29" t="s">
        <v>59</v>
      </c>
      <c r="M30" s="28">
        <v>7951400</v>
      </c>
      <c r="N30" s="29" t="s">
        <v>127</v>
      </c>
      <c r="O30" s="28">
        <v>220</v>
      </c>
      <c r="P30" s="28">
        <f>P31</f>
        <v>1215.7</v>
      </c>
    </row>
    <row r="31" spans="1:16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2" t="s">
        <v>27</v>
      </c>
      <c r="L31" s="12" t="s">
        <v>59</v>
      </c>
      <c r="M31" s="10">
        <v>7951400</v>
      </c>
      <c r="N31" s="12" t="s">
        <v>127</v>
      </c>
      <c r="O31" s="10">
        <v>223</v>
      </c>
      <c r="P31" s="10">
        <v>1215.7</v>
      </c>
    </row>
    <row r="32" spans="1:16" ht="15">
      <c r="A32" s="5"/>
      <c r="B32" s="6"/>
      <c r="C32" s="6"/>
      <c r="D32" s="6"/>
      <c r="E32" s="6"/>
      <c r="F32" s="6"/>
      <c r="G32" s="6"/>
      <c r="H32" s="6"/>
      <c r="I32" s="6"/>
      <c r="J32" s="6"/>
      <c r="K32" s="29" t="s">
        <v>27</v>
      </c>
      <c r="L32" s="29" t="s">
        <v>59</v>
      </c>
      <c r="M32" s="28">
        <v>522513</v>
      </c>
      <c r="N32" s="29" t="s">
        <v>126</v>
      </c>
      <c r="O32" s="28">
        <v>226</v>
      </c>
      <c r="P32" s="32">
        <v>111</v>
      </c>
    </row>
    <row r="33" spans="1:16" ht="15">
      <c r="A33" s="5" t="s">
        <v>124</v>
      </c>
      <c r="B33" s="6"/>
      <c r="C33" s="6"/>
      <c r="D33" s="6"/>
      <c r="E33" s="6"/>
      <c r="F33" s="6"/>
      <c r="G33" s="6"/>
      <c r="H33" s="6"/>
      <c r="I33" s="6"/>
      <c r="J33" s="6"/>
      <c r="K33" s="20"/>
      <c r="L33" s="6"/>
      <c r="M33" s="6"/>
      <c r="N33" s="6"/>
      <c r="O33" s="7"/>
      <c r="P33" s="33">
        <f>P30+P32</f>
        <v>1326.7</v>
      </c>
    </row>
    <row r="34" spans="1:16" ht="15">
      <c r="A34" s="5" t="s">
        <v>125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  <c r="P34" s="89">
        <v>11100.8</v>
      </c>
    </row>
    <row r="35" spans="1:16" ht="15">
      <c r="A35" s="5" t="s">
        <v>30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  <c r="P35" s="28">
        <v>251.6</v>
      </c>
    </row>
    <row r="36" spans="1:16" ht="15">
      <c r="A36" s="25" t="s">
        <v>58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  <c r="P36" s="32">
        <f>P33+P34+P35</f>
        <v>12679.1</v>
      </c>
    </row>
    <row r="39" spans="3:6" ht="15.75">
      <c r="C39" s="106" t="s">
        <v>73</v>
      </c>
      <c r="D39" s="106"/>
      <c r="E39" s="106"/>
      <c r="F39" s="106"/>
    </row>
    <row r="42" spans="3:8" ht="12.75">
      <c r="C42" s="107" t="s">
        <v>31</v>
      </c>
      <c r="D42" s="96" t="s">
        <v>32</v>
      </c>
      <c r="E42" s="96" t="s">
        <v>33</v>
      </c>
      <c r="F42" s="101" t="s">
        <v>34</v>
      </c>
      <c r="G42" s="109"/>
      <c r="H42" s="110"/>
    </row>
    <row r="43" spans="3:8" ht="38.25">
      <c r="C43" s="108"/>
      <c r="D43" s="97"/>
      <c r="E43" s="97"/>
      <c r="F43" s="92" t="s">
        <v>132</v>
      </c>
      <c r="G43" s="13" t="s">
        <v>133</v>
      </c>
      <c r="H43" s="13" t="s">
        <v>134</v>
      </c>
    </row>
    <row r="44" spans="3:8" ht="12.75">
      <c r="C44" s="11">
        <v>1</v>
      </c>
      <c r="D44" s="11">
        <v>2</v>
      </c>
      <c r="E44" s="11">
        <v>3</v>
      </c>
      <c r="F44" s="11">
        <v>4</v>
      </c>
      <c r="G44" s="11">
        <v>5</v>
      </c>
      <c r="H44" s="11">
        <v>6</v>
      </c>
    </row>
    <row r="45" spans="3:8" ht="216.75">
      <c r="C45" s="50" t="s">
        <v>102</v>
      </c>
      <c r="D45" s="75" t="s">
        <v>103</v>
      </c>
      <c r="E45" s="13" t="s">
        <v>135</v>
      </c>
      <c r="F45" s="64" t="s">
        <v>104</v>
      </c>
      <c r="G45" s="64" t="s">
        <v>104</v>
      </c>
      <c r="H45" s="64" t="s">
        <v>104</v>
      </c>
    </row>
  </sheetData>
  <mergeCells count="14">
    <mergeCell ref="C39:F39"/>
    <mergeCell ref="C42:C43"/>
    <mergeCell ref="D42:D43"/>
    <mergeCell ref="E42:E43"/>
    <mergeCell ref="F42:H42"/>
    <mergeCell ref="O26:O27"/>
    <mergeCell ref="H26:H27"/>
    <mergeCell ref="I26:I27"/>
    <mergeCell ref="J26:J27"/>
    <mergeCell ref="K26:N26"/>
    <mergeCell ref="A26:A27"/>
    <mergeCell ref="B26:B27"/>
    <mergeCell ref="C26:C27"/>
    <mergeCell ref="D26:G26"/>
  </mergeCells>
  <printOptions/>
  <pageMargins left="0.45" right="0.59" top="0.47" bottom="0.59" header="0.5" footer="0.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2:BD121"/>
  <sheetViews>
    <sheetView zoomScale="75" zoomScaleNormal="75" workbookViewId="0" topLeftCell="A82">
      <selection activeCell="E134" sqref="E134"/>
    </sheetView>
  </sheetViews>
  <sheetFormatPr defaultColWidth="9.00390625" defaultRowHeight="12.75"/>
  <cols>
    <col min="1" max="1" width="9.375" style="0" bestFit="1" customWidth="1"/>
    <col min="2" max="2" width="12.00390625" style="0" customWidth="1"/>
    <col min="3" max="3" width="26.625" style="0" customWidth="1"/>
    <col min="4" max="4" width="14.25390625" style="0" customWidth="1"/>
    <col min="5" max="5" width="37.00390625" style="0" customWidth="1"/>
    <col min="6" max="6" width="14.625" style="0" customWidth="1"/>
    <col min="7" max="8" width="16.625" style="0" customWidth="1"/>
    <col min="9" max="9" width="14.00390625" style="0" customWidth="1"/>
    <col min="10" max="10" width="14.125" style="0" customWidth="1"/>
    <col min="11" max="12" width="9.375" style="0" bestFit="1" customWidth="1"/>
    <col min="13" max="13" width="10.75390625" style="0" bestFit="1" customWidth="1"/>
    <col min="14" max="14" width="11.25390625" style="0" customWidth="1"/>
    <col min="15" max="15" width="9.625" style="0" bestFit="1" customWidth="1"/>
    <col min="16" max="16" width="17.25390625" style="0" customWidth="1"/>
    <col min="17" max="17" width="7.25390625" style="0" hidden="1" customWidth="1"/>
    <col min="18" max="18" width="11.25390625" style="0" hidden="1" customWidth="1"/>
    <col min="19" max="19" width="7.00390625" style="0" hidden="1" customWidth="1"/>
    <col min="20" max="20" width="7.25390625" style="0" hidden="1" customWidth="1"/>
    <col min="21" max="21" width="12.125" style="0" hidden="1" customWidth="1"/>
    <col min="22" max="22" width="7.375" style="0" hidden="1" customWidth="1"/>
    <col min="23" max="23" width="10.00390625" style="0" hidden="1" customWidth="1"/>
    <col min="24" max="24" width="6.125" style="0" hidden="1" customWidth="1"/>
    <col min="25" max="25" width="6.875" style="0" hidden="1" customWidth="1"/>
    <col min="26" max="26" width="9.25390625" style="0" hidden="1" customWidth="1"/>
    <col min="27" max="27" width="6.125" style="0" hidden="1" customWidth="1"/>
    <col min="28" max="28" width="9.25390625" style="0" hidden="1" customWidth="1"/>
    <col min="29" max="29" width="7.00390625" style="0" hidden="1" customWidth="1"/>
    <col min="30" max="30" width="6.75390625" style="0" hidden="1" customWidth="1"/>
    <col min="31" max="31" width="9.125" style="0" hidden="1" customWidth="1"/>
    <col min="32" max="32" width="5.875" style="0" hidden="1" customWidth="1"/>
    <col min="33" max="33" width="9.25390625" style="0" hidden="1" customWidth="1"/>
    <col min="34" max="34" width="9.125" style="0" hidden="1" customWidth="1"/>
    <col min="35" max="35" width="6.375" style="0" hidden="1" customWidth="1"/>
    <col min="36" max="36" width="9.125" style="0" hidden="1" customWidth="1"/>
    <col min="37" max="37" width="5.875" style="0" hidden="1" customWidth="1"/>
    <col min="38" max="38" width="9.25390625" style="0" hidden="1" customWidth="1"/>
    <col min="39" max="39" width="5.125" style="0" hidden="1" customWidth="1"/>
    <col min="40" max="40" width="6.375" style="0" hidden="1" customWidth="1"/>
    <col min="41" max="41" width="7.625" style="0" hidden="1" customWidth="1"/>
    <col min="42" max="42" width="9.125" style="0" hidden="1" customWidth="1"/>
    <col min="43" max="43" width="9.25390625" style="0" hidden="1" customWidth="1"/>
    <col min="44" max="47" width="9.125" style="0" hidden="1" customWidth="1"/>
    <col min="48" max="48" width="9.25390625" style="0" hidden="1" customWidth="1"/>
    <col min="49" max="56" width="9.125" style="0" hidden="1" customWidth="1"/>
  </cols>
  <sheetData>
    <row r="2" ht="12.75">
      <c r="N2" t="s">
        <v>0</v>
      </c>
    </row>
    <row r="3" ht="12.75">
      <c r="L3" t="s">
        <v>116</v>
      </c>
    </row>
    <row r="4" ht="12.75">
      <c r="L4" t="s">
        <v>117</v>
      </c>
    </row>
    <row r="5" ht="12.75">
      <c r="L5" t="s">
        <v>119</v>
      </c>
    </row>
    <row r="7" ht="12.75">
      <c r="L7" t="s">
        <v>118</v>
      </c>
    </row>
    <row r="8" spans="12:13" ht="12.75">
      <c r="L8" s="1"/>
      <c r="M8" s="1" t="s">
        <v>1</v>
      </c>
    </row>
    <row r="9" ht="12.75">
      <c r="M9" t="s">
        <v>2</v>
      </c>
    </row>
    <row r="18" spans="4:7" ht="18">
      <c r="D18" s="2"/>
      <c r="E18" s="2"/>
      <c r="F18" s="2"/>
      <c r="G18" s="2" t="s">
        <v>3</v>
      </c>
    </row>
    <row r="19" spans="5:6" ht="15">
      <c r="E19" s="3"/>
      <c r="F19" s="3"/>
    </row>
    <row r="20" spans="3:15" ht="15">
      <c r="C20" s="130" t="s">
        <v>84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</row>
    <row r="21" spans="3:14" ht="15">
      <c r="C21" s="3"/>
      <c r="D21" s="3"/>
      <c r="E21" s="3"/>
      <c r="F21" s="3" t="s">
        <v>55</v>
      </c>
      <c r="G21" s="3"/>
      <c r="H21" s="3"/>
      <c r="I21" s="3"/>
      <c r="J21" s="3"/>
      <c r="K21" s="3"/>
      <c r="L21" s="3"/>
      <c r="M21" s="3"/>
      <c r="N21" s="3"/>
    </row>
    <row r="22" spans="3:14" ht="1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3:15" ht="15">
      <c r="C23" s="130" t="s">
        <v>115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</row>
    <row r="25" ht="12.75">
      <c r="C25" s="22"/>
    </row>
    <row r="26" spans="3:12" ht="12.75">
      <c r="C26" s="22" t="s">
        <v>51</v>
      </c>
      <c r="L26" s="40"/>
    </row>
    <row r="27" ht="12.75">
      <c r="C27" s="40" t="s">
        <v>82</v>
      </c>
    </row>
    <row r="28" spans="3:12" ht="12.75">
      <c r="C28" t="s">
        <v>120</v>
      </c>
      <c r="L28" s="40"/>
    </row>
    <row r="29" spans="3:12" ht="12.75">
      <c r="C29" t="s">
        <v>83</v>
      </c>
      <c r="L29" s="67"/>
    </row>
    <row r="30" ht="12.75">
      <c r="L30" s="67"/>
    </row>
    <row r="32" ht="15">
      <c r="B32" s="24" t="s">
        <v>57</v>
      </c>
    </row>
    <row r="33" ht="15">
      <c r="D33" s="24" t="s">
        <v>56</v>
      </c>
    </row>
    <row r="35" spans="1:21" ht="49.5" customHeight="1">
      <c r="A35" s="96" t="s">
        <v>4</v>
      </c>
      <c r="B35" s="96" t="s">
        <v>5</v>
      </c>
      <c r="C35" s="96" t="s">
        <v>6</v>
      </c>
      <c r="D35" s="101" t="s">
        <v>10</v>
      </c>
      <c r="E35" s="102"/>
      <c r="F35" s="102"/>
      <c r="G35" s="93"/>
      <c r="H35" s="96" t="s">
        <v>12</v>
      </c>
      <c r="I35" s="96" t="s">
        <v>13</v>
      </c>
      <c r="J35" s="96" t="s">
        <v>14</v>
      </c>
      <c r="K35" s="98" t="s">
        <v>19</v>
      </c>
      <c r="L35" s="99"/>
      <c r="M35" s="99"/>
      <c r="N35" s="100"/>
      <c r="O35" s="94"/>
      <c r="P35" s="4" t="s">
        <v>20</v>
      </c>
      <c r="Q35" s="38"/>
      <c r="R35" s="38"/>
      <c r="S35" s="38"/>
      <c r="T35" s="38"/>
      <c r="U35" s="38"/>
    </row>
    <row r="36" spans="1:21" ht="167.25" customHeight="1">
      <c r="A36" s="97"/>
      <c r="B36" s="97"/>
      <c r="C36" s="97"/>
      <c r="D36" s="4" t="s">
        <v>7</v>
      </c>
      <c r="E36" s="4" t="s">
        <v>8</v>
      </c>
      <c r="F36" s="4" t="s">
        <v>9</v>
      </c>
      <c r="G36" s="4" t="s">
        <v>11</v>
      </c>
      <c r="H36" s="97"/>
      <c r="I36" s="97"/>
      <c r="J36" s="97"/>
      <c r="K36" s="4" t="s">
        <v>15</v>
      </c>
      <c r="L36" s="4" t="s">
        <v>16</v>
      </c>
      <c r="M36" s="4" t="s">
        <v>17</v>
      </c>
      <c r="N36" s="4" t="s">
        <v>18</v>
      </c>
      <c r="O36" s="95"/>
      <c r="P36" s="4" t="s">
        <v>122</v>
      </c>
      <c r="Q36" s="38"/>
      <c r="R36" s="38"/>
      <c r="S36" s="38"/>
      <c r="T36" s="38"/>
      <c r="U36" s="38"/>
    </row>
    <row r="37" spans="1:21" ht="12.75">
      <c r="A37" s="11">
        <v>1</v>
      </c>
      <c r="B37" s="11">
        <v>2</v>
      </c>
      <c r="C37" s="11">
        <v>3</v>
      </c>
      <c r="D37" s="12" t="s">
        <v>21</v>
      </c>
      <c r="E37" s="12" t="s">
        <v>22</v>
      </c>
      <c r="F37" s="12" t="s">
        <v>23</v>
      </c>
      <c r="G37" s="12" t="s">
        <v>24</v>
      </c>
      <c r="H37" s="11">
        <v>5</v>
      </c>
      <c r="I37" s="11">
        <v>6</v>
      </c>
      <c r="J37" s="11">
        <v>7</v>
      </c>
      <c r="K37" s="11">
        <v>8</v>
      </c>
      <c r="L37" s="11">
        <v>9</v>
      </c>
      <c r="M37" s="11">
        <v>10</v>
      </c>
      <c r="N37" s="11">
        <v>11</v>
      </c>
      <c r="O37" s="11">
        <v>12</v>
      </c>
      <c r="P37" s="11">
        <v>13</v>
      </c>
      <c r="Q37" s="39"/>
      <c r="R37" s="39"/>
      <c r="S37" s="39"/>
      <c r="T37" s="39"/>
      <c r="U37" s="39"/>
    </row>
    <row r="38" spans="1:54" ht="270.75" customHeight="1">
      <c r="A38" s="10">
        <v>918</v>
      </c>
      <c r="B38" s="10"/>
      <c r="C38" s="13" t="s">
        <v>63</v>
      </c>
      <c r="D38" s="13" t="s">
        <v>25</v>
      </c>
      <c r="E38" s="13" t="s">
        <v>109</v>
      </c>
      <c r="F38" s="14">
        <v>37900</v>
      </c>
      <c r="G38" s="21" t="s">
        <v>61</v>
      </c>
      <c r="H38" s="16" t="s">
        <v>62</v>
      </c>
      <c r="I38" s="17">
        <v>37912</v>
      </c>
      <c r="J38" s="15" t="s">
        <v>26</v>
      </c>
      <c r="K38" s="10"/>
      <c r="L38" s="10"/>
      <c r="M38" s="10"/>
      <c r="N38" s="10"/>
      <c r="O38" s="10"/>
      <c r="P38" s="10"/>
      <c r="Q38" s="40"/>
      <c r="R38" s="40"/>
      <c r="S38" s="40" t="s">
        <v>72</v>
      </c>
      <c r="T38" s="40"/>
      <c r="U38" s="40"/>
      <c r="V38" s="42"/>
      <c r="X38" t="s">
        <v>66</v>
      </c>
      <c r="AA38" s="42"/>
      <c r="AC38" t="s">
        <v>67</v>
      </c>
      <c r="AF38" s="42"/>
      <c r="AG38" t="s">
        <v>68</v>
      </c>
      <c r="AK38" s="42"/>
      <c r="AM38" t="s">
        <v>69</v>
      </c>
      <c r="AP38" s="42"/>
      <c r="AR38" t="s">
        <v>70</v>
      </c>
      <c r="AU38" s="42"/>
      <c r="AW38" t="s">
        <v>71</v>
      </c>
      <c r="BB38">
        <v>3</v>
      </c>
    </row>
    <row r="39" spans="1:56" ht="15">
      <c r="A39" s="10"/>
      <c r="B39" s="10"/>
      <c r="C39" s="13"/>
      <c r="D39" s="13"/>
      <c r="E39" s="13"/>
      <c r="F39" s="14"/>
      <c r="G39" s="21"/>
      <c r="H39" s="16"/>
      <c r="I39" s="17"/>
      <c r="J39" s="15"/>
      <c r="K39" s="29" t="s">
        <v>27</v>
      </c>
      <c r="L39" s="29" t="s">
        <v>28</v>
      </c>
      <c r="M39" s="28">
        <v>5220513</v>
      </c>
      <c r="N39" s="29" t="s">
        <v>126</v>
      </c>
      <c r="O39" s="28">
        <v>220</v>
      </c>
      <c r="P39" s="32">
        <f>P40</f>
        <v>3265.3</v>
      </c>
      <c r="Q39" s="29" t="s">
        <v>28</v>
      </c>
      <c r="R39" s="28">
        <v>4709900</v>
      </c>
      <c r="S39" s="29" t="s">
        <v>29</v>
      </c>
      <c r="T39" s="28">
        <v>210</v>
      </c>
      <c r="U39" s="32">
        <f>U40+U41</f>
        <v>2427.2</v>
      </c>
      <c r="V39" s="29" t="s">
        <v>60</v>
      </c>
      <c r="W39" s="28">
        <v>4779900</v>
      </c>
      <c r="X39" s="29" t="s">
        <v>29</v>
      </c>
      <c r="Y39" s="28">
        <v>210</v>
      </c>
      <c r="Z39" s="32">
        <f>Z40+Z41</f>
        <v>4715.8</v>
      </c>
      <c r="AA39" s="29" t="s">
        <v>59</v>
      </c>
      <c r="AB39" s="28">
        <v>4719900</v>
      </c>
      <c r="AC39" s="29" t="s">
        <v>29</v>
      </c>
      <c r="AD39" s="28">
        <v>220</v>
      </c>
      <c r="AE39" s="28">
        <v>861.7</v>
      </c>
      <c r="AF39" s="29" t="s">
        <v>28</v>
      </c>
      <c r="AG39" s="28">
        <v>4709900</v>
      </c>
      <c r="AH39" s="29" t="s">
        <v>29</v>
      </c>
      <c r="AI39" s="28">
        <v>220</v>
      </c>
      <c r="AJ39" s="28">
        <f>AJ40+AJ41+AJ42</f>
        <v>8438.7</v>
      </c>
      <c r="AK39" s="29" t="s">
        <v>28</v>
      </c>
      <c r="AL39" s="28">
        <v>4709900</v>
      </c>
      <c r="AM39" s="29" t="s">
        <v>29</v>
      </c>
      <c r="AN39" s="28">
        <v>220</v>
      </c>
      <c r="AO39" s="28">
        <f>AO40+AO41+AO42</f>
        <v>566.6999999999999</v>
      </c>
      <c r="AP39" s="29" t="s">
        <v>28</v>
      </c>
      <c r="AQ39" s="28">
        <v>4709900</v>
      </c>
      <c r="AR39" s="29" t="s">
        <v>29</v>
      </c>
      <c r="AS39" s="28">
        <v>220</v>
      </c>
      <c r="AT39" s="32">
        <f>AT40</f>
        <v>463.7</v>
      </c>
      <c r="AU39" s="29" t="s">
        <v>28</v>
      </c>
      <c r="AV39" s="28">
        <v>4709900</v>
      </c>
      <c r="AW39" s="29" t="s">
        <v>29</v>
      </c>
      <c r="AX39" s="28">
        <v>210</v>
      </c>
      <c r="AY39" s="32">
        <f>AY40+AY41</f>
        <v>688.8</v>
      </c>
      <c r="AZ39" s="29" t="s">
        <v>28</v>
      </c>
      <c r="BA39" s="56">
        <v>4709900</v>
      </c>
      <c r="BB39" s="29" t="s">
        <v>29</v>
      </c>
      <c r="BC39" s="28">
        <v>210</v>
      </c>
      <c r="BD39" s="32">
        <f>BD40+BD41</f>
        <v>0</v>
      </c>
    </row>
    <row r="40" spans="1:56" ht="12.75">
      <c r="A40" s="10"/>
      <c r="B40" s="10"/>
      <c r="C40" s="13"/>
      <c r="D40" s="13"/>
      <c r="E40" s="13"/>
      <c r="F40" s="14"/>
      <c r="G40" s="21"/>
      <c r="H40" s="16"/>
      <c r="I40" s="17"/>
      <c r="J40" s="15"/>
      <c r="K40" s="36" t="s">
        <v>27</v>
      </c>
      <c r="L40" s="36" t="s">
        <v>28</v>
      </c>
      <c r="M40" s="34">
        <v>5220513</v>
      </c>
      <c r="N40" s="36" t="s">
        <v>126</v>
      </c>
      <c r="O40" s="34">
        <v>226</v>
      </c>
      <c r="P40" s="35">
        <v>3265.3</v>
      </c>
      <c r="Q40" s="12" t="s">
        <v>28</v>
      </c>
      <c r="R40" s="10">
        <v>4709900</v>
      </c>
      <c r="S40" s="12" t="s">
        <v>29</v>
      </c>
      <c r="T40" s="34">
        <v>211</v>
      </c>
      <c r="U40" s="35">
        <v>1922.1</v>
      </c>
      <c r="V40" s="12" t="s">
        <v>60</v>
      </c>
      <c r="W40" s="10">
        <v>4779900</v>
      </c>
      <c r="X40" s="12" t="s">
        <v>29</v>
      </c>
      <c r="Y40" s="34">
        <v>211</v>
      </c>
      <c r="Z40" s="35">
        <v>3717.8</v>
      </c>
      <c r="AA40" s="12" t="s">
        <v>59</v>
      </c>
      <c r="AB40" s="10">
        <v>4719900</v>
      </c>
      <c r="AC40" s="12" t="s">
        <v>29</v>
      </c>
      <c r="AD40" s="10">
        <v>223</v>
      </c>
      <c r="AE40" s="10">
        <v>861.7</v>
      </c>
      <c r="AF40" s="12" t="s">
        <v>28</v>
      </c>
      <c r="AG40" s="10">
        <v>4709900</v>
      </c>
      <c r="AH40" s="12" t="s">
        <v>29</v>
      </c>
      <c r="AI40" s="10">
        <v>223</v>
      </c>
      <c r="AJ40" s="10">
        <v>7878.2</v>
      </c>
      <c r="AK40" s="12" t="s">
        <v>28</v>
      </c>
      <c r="AL40" s="10">
        <v>4709900</v>
      </c>
      <c r="AM40" s="12" t="s">
        <v>29</v>
      </c>
      <c r="AN40" s="10">
        <v>223</v>
      </c>
      <c r="AO40" s="23">
        <v>543</v>
      </c>
      <c r="AP40" s="12" t="s">
        <v>28</v>
      </c>
      <c r="AQ40" s="10">
        <v>4709900</v>
      </c>
      <c r="AR40" s="12" t="s">
        <v>29</v>
      </c>
      <c r="AS40" s="10">
        <v>223</v>
      </c>
      <c r="AT40" s="23">
        <v>463.7</v>
      </c>
      <c r="AU40" s="12" t="s">
        <v>28</v>
      </c>
      <c r="AV40" s="10">
        <v>4709900</v>
      </c>
      <c r="AW40" s="12" t="s">
        <v>29</v>
      </c>
      <c r="AX40" s="34">
        <v>211</v>
      </c>
      <c r="AY40" s="35">
        <v>547</v>
      </c>
      <c r="AZ40" s="12" t="s">
        <v>28</v>
      </c>
      <c r="BA40" s="11">
        <v>4709900</v>
      </c>
      <c r="BB40" s="12" t="s">
        <v>29</v>
      </c>
      <c r="BC40" s="34">
        <v>211</v>
      </c>
      <c r="BD40" s="23"/>
    </row>
    <row r="41" spans="1:56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29" t="s">
        <v>27</v>
      </c>
      <c r="L41" s="29" t="s">
        <v>28</v>
      </c>
      <c r="M41" s="28">
        <v>7951400</v>
      </c>
      <c r="N41" s="29" t="s">
        <v>128</v>
      </c>
      <c r="O41" s="28">
        <v>210</v>
      </c>
      <c r="P41" s="32">
        <f>P42+P43</f>
        <v>4959.6</v>
      </c>
      <c r="Q41" s="12" t="s">
        <v>28</v>
      </c>
      <c r="R41" s="10">
        <v>4709900</v>
      </c>
      <c r="S41" s="12" t="s">
        <v>29</v>
      </c>
      <c r="T41" s="34">
        <v>213</v>
      </c>
      <c r="U41" s="35">
        <v>505.1</v>
      </c>
      <c r="V41" s="12" t="s">
        <v>60</v>
      </c>
      <c r="W41" s="10">
        <v>4779900</v>
      </c>
      <c r="X41" s="12" t="s">
        <v>29</v>
      </c>
      <c r="Y41" s="34">
        <v>213</v>
      </c>
      <c r="Z41" s="35">
        <v>998</v>
      </c>
      <c r="AA41" s="6"/>
      <c r="AB41" s="6"/>
      <c r="AC41" s="6"/>
      <c r="AD41" s="7"/>
      <c r="AE41" s="45">
        <v>861.7</v>
      </c>
      <c r="AF41" s="12" t="s">
        <v>28</v>
      </c>
      <c r="AG41" s="10">
        <v>4709900</v>
      </c>
      <c r="AH41" s="12" t="s">
        <v>29</v>
      </c>
      <c r="AI41" s="10">
        <v>225</v>
      </c>
      <c r="AJ41" s="10">
        <v>351.4</v>
      </c>
      <c r="AK41" s="12" t="s">
        <v>28</v>
      </c>
      <c r="AL41" s="10">
        <v>4709900</v>
      </c>
      <c r="AM41" s="12" t="s">
        <v>29</v>
      </c>
      <c r="AN41" s="10">
        <v>225</v>
      </c>
      <c r="AO41" s="10">
        <v>14.9</v>
      </c>
      <c r="AP41" s="29" t="s">
        <v>59</v>
      </c>
      <c r="AQ41" s="28">
        <v>4709900</v>
      </c>
      <c r="AR41" s="29" t="s">
        <v>29</v>
      </c>
      <c r="AS41" s="28">
        <v>210</v>
      </c>
      <c r="AT41" s="28">
        <f>AT42+AT43</f>
        <v>112.4</v>
      </c>
      <c r="AU41" s="12" t="s">
        <v>28</v>
      </c>
      <c r="AV41" s="10">
        <v>4709900</v>
      </c>
      <c r="AW41" s="12" t="s">
        <v>29</v>
      </c>
      <c r="AX41" s="34">
        <v>213</v>
      </c>
      <c r="AY41" s="35">
        <v>141.8</v>
      </c>
      <c r="AZ41" s="12" t="s">
        <v>28</v>
      </c>
      <c r="BA41" s="11">
        <v>4709900</v>
      </c>
      <c r="BB41" s="12" t="s">
        <v>29</v>
      </c>
      <c r="BC41" s="34">
        <v>213</v>
      </c>
      <c r="BD41" s="10"/>
    </row>
    <row r="42" spans="1:56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2" t="s">
        <v>27</v>
      </c>
      <c r="L42" s="12" t="s">
        <v>28</v>
      </c>
      <c r="M42" s="10">
        <v>7951400</v>
      </c>
      <c r="N42" s="12" t="s">
        <v>128</v>
      </c>
      <c r="O42" s="34">
        <v>211</v>
      </c>
      <c r="P42" s="35">
        <v>3695.7</v>
      </c>
      <c r="Q42" s="29" t="s">
        <v>28</v>
      </c>
      <c r="R42" s="28">
        <v>4709900</v>
      </c>
      <c r="S42" s="29" t="s">
        <v>29</v>
      </c>
      <c r="T42" s="28">
        <v>220</v>
      </c>
      <c r="U42" s="32">
        <f>U43+U44+U45</f>
        <v>17433</v>
      </c>
      <c r="V42" s="29" t="s">
        <v>60</v>
      </c>
      <c r="W42" s="10">
        <v>4779900</v>
      </c>
      <c r="X42" s="29" t="s">
        <v>29</v>
      </c>
      <c r="Y42" s="28">
        <v>220</v>
      </c>
      <c r="Z42" s="32">
        <f>Z44+Z45+Z43</f>
        <v>60</v>
      </c>
      <c r="AA42" s="6"/>
      <c r="AB42" s="6"/>
      <c r="AC42" s="6"/>
      <c r="AD42" s="7"/>
      <c r="AE42" s="28">
        <v>10257.5</v>
      </c>
      <c r="AF42" s="12" t="s">
        <v>28</v>
      </c>
      <c r="AG42" s="10">
        <v>4709900</v>
      </c>
      <c r="AH42" s="12" t="s">
        <v>29</v>
      </c>
      <c r="AI42" s="10">
        <v>226</v>
      </c>
      <c r="AJ42" s="10">
        <v>209.1</v>
      </c>
      <c r="AK42" s="12" t="s">
        <v>28</v>
      </c>
      <c r="AL42" s="10">
        <v>4709900</v>
      </c>
      <c r="AM42" s="12" t="s">
        <v>29</v>
      </c>
      <c r="AN42" s="10">
        <v>226</v>
      </c>
      <c r="AO42" s="10">
        <v>8.8</v>
      </c>
      <c r="AP42" s="12" t="s">
        <v>59</v>
      </c>
      <c r="AQ42" s="10">
        <v>4709900</v>
      </c>
      <c r="AR42" s="12" t="s">
        <v>29</v>
      </c>
      <c r="AS42" s="10">
        <v>211</v>
      </c>
      <c r="AT42" s="10">
        <v>88.4</v>
      </c>
      <c r="AU42" s="29" t="s">
        <v>28</v>
      </c>
      <c r="AV42" s="28">
        <v>4709900</v>
      </c>
      <c r="AW42" s="29" t="s">
        <v>29</v>
      </c>
      <c r="AX42" s="28">
        <v>220</v>
      </c>
      <c r="AY42" s="32">
        <f>AY43</f>
        <v>5290.7</v>
      </c>
      <c r="AZ42" s="29">
        <v>10</v>
      </c>
      <c r="BA42" s="29" t="s">
        <v>79</v>
      </c>
      <c r="BB42" s="56">
        <v>500</v>
      </c>
      <c r="BC42" s="28">
        <v>210</v>
      </c>
      <c r="BD42" s="28">
        <f>BD43+BD44+BD45</f>
        <v>0</v>
      </c>
    </row>
    <row r="43" spans="1:56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2" t="s">
        <v>27</v>
      </c>
      <c r="L43" s="12" t="s">
        <v>28</v>
      </c>
      <c r="M43" s="10">
        <v>7951400</v>
      </c>
      <c r="N43" s="12" t="s">
        <v>128</v>
      </c>
      <c r="O43" s="34">
        <v>213</v>
      </c>
      <c r="P43" s="35">
        <v>1263.9</v>
      </c>
      <c r="Q43" s="12" t="s">
        <v>28</v>
      </c>
      <c r="R43" s="10">
        <v>4709900</v>
      </c>
      <c r="S43" s="12" t="s">
        <v>29</v>
      </c>
      <c r="T43" s="10">
        <v>223</v>
      </c>
      <c r="U43" s="23">
        <v>16037.8</v>
      </c>
      <c r="V43" s="12" t="s">
        <v>60</v>
      </c>
      <c r="W43" s="10">
        <v>4779900</v>
      </c>
      <c r="X43" s="12" t="s">
        <v>29</v>
      </c>
      <c r="Y43" s="10">
        <v>221</v>
      </c>
      <c r="Z43" s="23">
        <v>7.4</v>
      </c>
      <c r="AA43" s="6"/>
      <c r="AB43" s="6"/>
      <c r="AC43" s="6"/>
      <c r="AD43" s="7"/>
      <c r="AE43" s="28">
        <v>233.2</v>
      </c>
      <c r="AF43" s="29" t="s">
        <v>28</v>
      </c>
      <c r="AG43" s="28">
        <v>4709900</v>
      </c>
      <c r="AH43" s="29" t="s">
        <v>29</v>
      </c>
      <c r="AI43" s="28">
        <v>300</v>
      </c>
      <c r="AJ43" s="28">
        <f>AJ44</f>
        <v>51.3</v>
      </c>
      <c r="AK43" s="29" t="s">
        <v>59</v>
      </c>
      <c r="AL43" s="28">
        <v>4709900</v>
      </c>
      <c r="AM43" s="29" t="s">
        <v>29</v>
      </c>
      <c r="AN43" s="28">
        <v>220</v>
      </c>
      <c r="AO43" s="28">
        <f>AO44+AO45+AO46</f>
        <v>139.2</v>
      </c>
      <c r="AP43" s="12" t="s">
        <v>59</v>
      </c>
      <c r="AQ43" s="10">
        <v>4709900</v>
      </c>
      <c r="AR43" s="12" t="s">
        <v>29</v>
      </c>
      <c r="AS43" s="10">
        <v>213</v>
      </c>
      <c r="AT43" s="23">
        <v>24</v>
      </c>
      <c r="AU43" s="12" t="s">
        <v>28</v>
      </c>
      <c r="AV43" s="10">
        <v>4709900</v>
      </c>
      <c r="AW43" s="12" t="s">
        <v>29</v>
      </c>
      <c r="AX43" s="10">
        <v>223</v>
      </c>
      <c r="AY43" s="23">
        <v>5290.7</v>
      </c>
      <c r="AZ43" s="12">
        <v>10</v>
      </c>
      <c r="BA43" s="12" t="s">
        <v>79</v>
      </c>
      <c r="BB43" s="11">
        <v>500</v>
      </c>
      <c r="BC43" s="10">
        <v>211</v>
      </c>
      <c r="BD43" s="10"/>
    </row>
    <row r="44" spans="1:56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29" t="s">
        <v>27</v>
      </c>
      <c r="L44" s="29" t="s">
        <v>28</v>
      </c>
      <c r="M44" s="28">
        <v>7951400</v>
      </c>
      <c r="N44" s="29" t="s">
        <v>128</v>
      </c>
      <c r="O44" s="28">
        <v>220</v>
      </c>
      <c r="P44" s="32">
        <f>P45+P46+P47</f>
        <v>52562.9</v>
      </c>
      <c r="Q44" s="12" t="s">
        <v>28</v>
      </c>
      <c r="R44" s="10">
        <v>4709900</v>
      </c>
      <c r="S44" s="12" t="s">
        <v>29</v>
      </c>
      <c r="T44" s="10">
        <v>225</v>
      </c>
      <c r="U44" s="23">
        <v>725.9</v>
      </c>
      <c r="V44" s="12" t="s">
        <v>60</v>
      </c>
      <c r="W44" s="10">
        <v>4779900</v>
      </c>
      <c r="X44" s="12" t="s">
        <v>29</v>
      </c>
      <c r="Y44" s="10">
        <v>223</v>
      </c>
      <c r="Z44" s="23">
        <v>1.9</v>
      </c>
      <c r="AA44" s="6"/>
      <c r="AB44" s="6"/>
      <c r="AC44" s="6"/>
      <c r="AD44" s="7"/>
      <c r="AE44" s="28">
        <f>AE41+AE42+AE43</f>
        <v>11352.400000000001</v>
      </c>
      <c r="AF44" s="12" t="s">
        <v>28</v>
      </c>
      <c r="AG44" s="10">
        <v>4709900</v>
      </c>
      <c r="AH44" s="12" t="s">
        <v>29</v>
      </c>
      <c r="AI44" s="10">
        <v>310</v>
      </c>
      <c r="AJ44" s="10">
        <v>51.3</v>
      </c>
      <c r="AK44" s="12" t="s">
        <v>59</v>
      </c>
      <c r="AL44" s="10">
        <v>4709900</v>
      </c>
      <c r="AM44" s="12" t="s">
        <v>29</v>
      </c>
      <c r="AN44" s="10">
        <v>223</v>
      </c>
      <c r="AO44" s="10">
        <v>83.9</v>
      </c>
      <c r="AP44" s="29" t="s">
        <v>59</v>
      </c>
      <c r="AQ44" s="28">
        <v>4709900</v>
      </c>
      <c r="AR44" s="29" t="s">
        <v>29</v>
      </c>
      <c r="AS44" s="28">
        <v>300</v>
      </c>
      <c r="AT44" s="28">
        <f>AT45</f>
        <v>73.3</v>
      </c>
      <c r="AU44" s="29" t="s">
        <v>28</v>
      </c>
      <c r="AV44" s="28">
        <v>4709900</v>
      </c>
      <c r="AW44" s="29" t="s">
        <v>29</v>
      </c>
      <c r="AX44" s="28">
        <v>300</v>
      </c>
      <c r="AY44" s="28">
        <f>AY45+AY46</f>
        <v>206.8</v>
      </c>
      <c r="AZ44" s="12">
        <v>10</v>
      </c>
      <c r="BA44" s="12" t="s">
        <v>79</v>
      </c>
      <c r="BB44" s="11">
        <v>500</v>
      </c>
      <c r="BC44" s="10">
        <v>212</v>
      </c>
      <c r="BD44" s="10"/>
    </row>
    <row r="45" spans="1:56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2" t="s">
        <v>27</v>
      </c>
      <c r="L45" s="12" t="s">
        <v>28</v>
      </c>
      <c r="M45" s="10">
        <v>7951400</v>
      </c>
      <c r="N45" s="12" t="s">
        <v>128</v>
      </c>
      <c r="O45" s="10">
        <v>223</v>
      </c>
      <c r="P45" s="23">
        <v>46052.1</v>
      </c>
      <c r="Q45" s="12" t="s">
        <v>28</v>
      </c>
      <c r="R45" s="10">
        <v>4709900</v>
      </c>
      <c r="S45" s="12" t="s">
        <v>29</v>
      </c>
      <c r="T45" s="10">
        <v>226</v>
      </c>
      <c r="U45" s="23">
        <v>669.3</v>
      </c>
      <c r="V45" s="12" t="s">
        <v>60</v>
      </c>
      <c r="W45" s="10">
        <v>4779900</v>
      </c>
      <c r="X45" s="12" t="s">
        <v>29</v>
      </c>
      <c r="Y45" s="10">
        <v>226</v>
      </c>
      <c r="Z45" s="23">
        <v>50.7</v>
      </c>
      <c r="AF45" s="29" t="s">
        <v>59</v>
      </c>
      <c r="AG45" s="28">
        <v>4709900</v>
      </c>
      <c r="AH45" s="29" t="s">
        <v>29</v>
      </c>
      <c r="AI45" s="28">
        <v>220</v>
      </c>
      <c r="AJ45" s="28">
        <f>AJ46</f>
        <v>3112.1</v>
      </c>
      <c r="AK45" s="12" t="s">
        <v>59</v>
      </c>
      <c r="AL45" s="10">
        <v>4709900</v>
      </c>
      <c r="AM45" s="12" t="s">
        <v>29</v>
      </c>
      <c r="AN45" s="8">
        <v>225</v>
      </c>
      <c r="AO45" s="10">
        <v>34.8</v>
      </c>
      <c r="AP45" s="12" t="s">
        <v>59</v>
      </c>
      <c r="AQ45" s="10">
        <v>4709900</v>
      </c>
      <c r="AR45" s="12" t="s">
        <v>29</v>
      </c>
      <c r="AS45" s="10">
        <v>340</v>
      </c>
      <c r="AT45" s="10">
        <v>73.3</v>
      </c>
      <c r="AU45" s="12" t="s">
        <v>28</v>
      </c>
      <c r="AV45" s="10">
        <v>4709900</v>
      </c>
      <c r="AW45" s="12" t="s">
        <v>29</v>
      </c>
      <c r="AX45" s="34">
        <v>310</v>
      </c>
      <c r="AY45" s="34">
        <v>122.2</v>
      </c>
      <c r="AZ45" s="12">
        <v>10</v>
      </c>
      <c r="BA45" s="12" t="s">
        <v>79</v>
      </c>
      <c r="BB45" s="11">
        <v>500</v>
      </c>
      <c r="BC45" s="10">
        <v>213</v>
      </c>
      <c r="BD45" s="10"/>
    </row>
    <row r="46" spans="1:56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2" t="s">
        <v>27</v>
      </c>
      <c r="L46" s="12" t="s">
        <v>28</v>
      </c>
      <c r="M46" s="10">
        <v>7951400</v>
      </c>
      <c r="N46" s="12" t="s">
        <v>128</v>
      </c>
      <c r="O46" s="10">
        <v>225</v>
      </c>
      <c r="P46" s="23">
        <v>5946.3</v>
      </c>
      <c r="Q46" s="29" t="s">
        <v>28</v>
      </c>
      <c r="R46" s="28">
        <v>4709900</v>
      </c>
      <c r="S46" s="29" t="s">
        <v>29</v>
      </c>
      <c r="T46" s="28">
        <v>300</v>
      </c>
      <c r="U46" s="28">
        <f>U48</f>
        <v>2129.5</v>
      </c>
      <c r="V46" s="29" t="s">
        <v>60</v>
      </c>
      <c r="W46" s="28">
        <v>4779900</v>
      </c>
      <c r="X46" s="29" t="s">
        <v>29</v>
      </c>
      <c r="Y46" s="28">
        <v>290</v>
      </c>
      <c r="Z46" s="32">
        <v>7.8</v>
      </c>
      <c r="AF46" s="12" t="s">
        <v>59</v>
      </c>
      <c r="AG46" s="10">
        <v>4709900</v>
      </c>
      <c r="AH46" s="12" t="s">
        <v>29</v>
      </c>
      <c r="AI46" s="10">
        <v>223</v>
      </c>
      <c r="AJ46" s="10">
        <v>3112.1</v>
      </c>
      <c r="AK46" s="12" t="s">
        <v>59</v>
      </c>
      <c r="AL46" s="10">
        <v>4709900</v>
      </c>
      <c r="AM46" s="12" t="s">
        <v>29</v>
      </c>
      <c r="AN46" s="8">
        <v>226</v>
      </c>
      <c r="AO46" s="10">
        <v>20.5</v>
      </c>
      <c r="AP46" s="6"/>
      <c r="AQ46" s="6"/>
      <c r="AR46" s="6"/>
      <c r="AS46" s="7"/>
      <c r="AT46" s="47">
        <f>AT39+AT44+AT41</f>
        <v>649.4</v>
      </c>
      <c r="AU46" s="12" t="s">
        <v>28</v>
      </c>
      <c r="AV46" s="10">
        <v>4709900</v>
      </c>
      <c r="AW46" s="12" t="s">
        <v>29</v>
      </c>
      <c r="AX46" s="10">
        <v>340</v>
      </c>
      <c r="AY46" s="10">
        <v>84.6</v>
      </c>
      <c r="AZ46" s="29">
        <v>10</v>
      </c>
      <c r="BA46" s="29" t="s">
        <v>79</v>
      </c>
      <c r="BB46" s="56">
        <v>500</v>
      </c>
      <c r="BC46" s="28">
        <v>220</v>
      </c>
      <c r="BD46" s="32">
        <f>BD47+BD48+BD49+BD50</f>
        <v>0</v>
      </c>
    </row>
    <row r="47" spans="1:56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2" t="s">
        <v>27</v>
      </c>
      <c r="L47" s="12" t="s">
        <v>28</v>
      </c>
      <c r="M47" s="10">
        <v>7951400</v>
      </c>
      <c r="N47" s="12" t="s">
        <v>128</v>
      </c>
      <c r="O47" s="10">
        <v>226</v>
      </c>
      <c r="P47" s="23">
        <v>564.5</v>
      </c>
      <c r="Q47" s="29"/>
      <c r="R47" s="28"/>
      <c r="S47" s="29"/>
      <c r="T47" s="28"/>
      <c r="U47" s="28"/>
      <c r="V47" s="29"/>
      <c r="W47" s="28"/>
      <c r="X47" s="29"/>
      <c r="Y47" s="28"/>
      <c r="Z47" s="32"/>
      <c r="AF47" s="12"/>
      <c r="AG47" s="8"/>
      <c r="AH47" s="19"/>
      <c r="AI47" s="8"/>
      <c r="AJ47" s="10"/>
      <c r="AK47" s="43"/>
      <c r="AL47" s="6"/>
      <c r="AM47" s="43"/>
      <c r="AN47" s="44"/>
      <c r="AO47" s="7"/>
      <c r="AP47" s="6"/>
      <c r="AQ47" s="6"/>
      <c r="AR47" s="6"/>
      <c r="AS47" s="7"/>
      <c r="AT47" s="33"/>
      <c r="AU47" s="43"/>
      <c r="AV47" s="6"/>
      <c r="AW47" s="43"/>
      <c r="AX47" s="7"/>
      <c r="AY47" s="7"/>
      <c r="AZ47" s="12">
        <v>10</v>
      </c>
      <c r="BA47" s="12" t="s">
        <v>79</v>
      </c>
      <c r="BB47" s="11">
        <v>500</v>
      </c>
      <c r="BC47" s="10">
        <v>221</v>
      </c>
      <c r="BD47" s="10"/>
    </row>
    <row r="48" spans="1:56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29" t="s">
        <v>27</v>
      </c>
      <c r="L48" s="29" t="s">
        <v>28</v>
      </c>
      <c r="M48" s="28">
        <v>7951400</v>
      </c>
      <c r="N48" s="29" t="s">
        <v>128</v>
      </c>
      <c r="O48" s="28">
        <v>300</v>
      </c>
      <c r="P48" s="32">
        <f>P49+P50</f>
        <v>1809.1</v>
      </c>
      <c r="Q48" s="12" t="s">
        <v>28</v>
      </c>
      <c r="R48" s="10">
        <v>4709900</v>
      </c>
      <c r="S48" s="12" t="s">
        <v>29</v>
      </c>
      <c r="T48" s="10">
        <v>340</v>
      </c>
      <c r="U48" s="10">
        <v>2129.5</v>
      </c>
      <c r="V48" s="29" t="s">
        <v>60</v>
      </c>
      <c r="W48" s="28">
        <v>4779900</v>
      </c>
      <c r="X48" s="29" t="s">
        <v>29</v>
      </c>
      <c r="Y48" s="28">
        <v>300</v>
      </c>
      <c r="Z48" s="28">
        <f>Z49</f>
        <v>175.1</v>
      </c>
      <c r="AF48" s="29" t="s">
        <v>64</v>
      </c>
      <c r="AG48" s="31">
        <v>7951400</v>
      </c>
      <c r="AH48" s="30" t="s">
        <v>65</v>
      </c>
      <c r="AI48" s="31">
        <v>300</v>
      </c>
      <c r="AJ48" s="28">
        <v>54.4</v>
      </c>
      <c r="AK48" s="6"/>
      <c r="AL48" s="6"/>
      <c r="AM48" s="6"/>
      <c r="AN48" s="7"/>
      <c r="AO48" s="45">
        <f>AO39+AO43</f>
        <v>705.8999999999999</v>
      </c>
      <c r="AP48" s="6"/>
      <c r="AQ48" s="6"/>
      <c r="AR48" s="6"/>
      <c r="AS48" s="7"/>
      <c r="AT48" s="32">
        <v>3531.3</v>
      </c>
      <c r="AU48" s="6"/>
      <c r="AV48" s="6"/>
      <c r="AW48" s="6"/>
      <c r="AX48" s="7"/>
      <c r="AY48" s="47">
        <f>AY39+AY42+AY44</f>
        <v>6186.3</v>
      </c>
      <c r="AZ48" s="12">
        <v>10</v>
      </c>
      <c r="BA48" s="12" t="s">
        <v>79</v>
      </c>
      <c r="BB48" s="11">
        <v>500</v>
      </c>
      <c r="BC48" s="10">
        <v>223</v>
      </c>
      <c r="BD48" s="10"/>
    </row>
    <row r="49" spans="1:56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36" t="s">
        <v>27</v>
      </c>
      <c r="L49" s="36" t="s">
        <v>28</v>
      </c>
      <c r="M49" s="34">
        <v>7951400</v>
      </c>
      <c r="N49" s="36" t="s">
        <v>128</v>
      </c>
      <c r="O49" s="34">
        <v>310</v>
      </c>
      <c r="P49" s="35">
        <v>203</v>
      </c>
      <c r="Q49" s="29" t="s">
        <v>59</v>
      </c>
      <c r="R49" s="28">
        <v>4709900</v>
      </c>
      <c r="S49" s="29" t="s">
        <v>29</v>
      </c>
      <c r="T49" s="28">
        <v>210</v>
      </c>
      <c r="U49" s="32">
        <f>U50+U51</f>
        <v>597.6</v>
      </c>
      <c r="V49" s="12" t="s">
        <v>60</v>
      </c>
      <c r="W49" s="10">
        <v>4779900</v>
      </c>
      <c r="X49" s="12" t="s">
        <v>29</v>
      </c>
      <c r="Y49" s="10">
        <v>340</v>
      </c>
      <c r="Z49" s="10">
        <v>175.1</v>
      </c>
      <c r="AF49" s="12" t="s">
        <v>64</v>
      </c>
      <c r="AG49" s="8">
        <v>7951400</v>
      </c>
      <c r="AH49" s="19" t="s">
        <v>65</v>
      </c>
      <c r="AI49" s="8">
        <v>340</v>
      </c>
      <c r="AJ49" s="10">
        <v>54.4</v>
      </c>
      <c r="AK49" s="6"/>
      <c r="AL49" s="6"/>
      <c r="AM49" s="6"/>
      <c r="AN49" s="7"/>
      <c r="AO49" s="32">
        <v>4054</v>
      </c>
      <c r="AP49" s="6"/>
      <c r="AQ49" s="6"/>
      <c r="AR49" s="6"/>
      <c r="AS49" s="7"/>
      <c r="AT49" s="32">
        <v>134</v>
      </c>
      <c r="AU49" s="6"/>
      <c r="AV49" s="6"/>
      <c r="AW49" s="6"/>
      <c r="AX49" s="7"/>
      <c r="AY49" s="32">
        <v>20314.4</v>
      </c>
      <c r="AZ49" s="12">
        <v>10</v>
      </c>
      <c r="BA49" s="12" t="s">
        <v>79</v>
      </c>
      <c r="BB49" s="11">
        <v>500</v>
      </c>
      <c r="BC49" s="10">
        <v>225</v>
      </c>
      <c r="BD49" s="10"/>
    </row>
    <row r="50" spans="1:56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2" t="s">
        <v>27</v>
      </c>
      <c r="L50" s="12" t="s">
        <v>28</v>
      </c>
      <c r="M50" s="10">
        <v>7951400</v>
      </c>
      <c r="N50" s="12" t="s">
        <v>128</v>
      </c>
      <c r="O50" s="10">
        <v>340</v>
      </c>
      <c r="P50" s="10">
        <v>1606.1</v>
      </c>
      <c r="Q50" s="12" t="s">
        <v>59</v>
      </c>
      <c r="R50" s="10">
        <v>4709900</v>
      </c>
      <c r="S50" s="12" t="s">
        <v>29</v>
      </c>
      <c r="T50" s="34">
        <v>211</v>
      </c>
      <c r="U50" s="35">
        <v>474.2</v>
      </c>
      <c r="V50" s="29" t="s">
        <v>60</v>
      </c>
      <c r="W50" s="28">
        <v>5201800</v>
      </c>
      <c r="X50" s="29" t="s">
        <v>29</v>
      </c>
      <c r="Y50" s="28">
        <v>210</v>
      </c>
      <c r="Z50" s="28">
        <f>Z51+Z52</f>
        <v>489.1</v>
      </c>
      <c r="AF50" s="6"/>
      <c r="AG50" s="6"/>
      <c r="AH50" s="6"/>
      <c r="AI50" s="7"/>
      <c r="AJ50" s="45">
        <f>AJ39+AJ43+AJ45+AJ48</f>
        <v>11656.5</v>
      </c>
      <c r="AK50" s="6"/>
      <c r="AL50" s="6"/>
      <c r="AM50" s="6"/>
      <c r="AN50" s="7"/>
      <c r="AO50" s="32">
        <v>157.3</v>
      </c>
      <c r="AP50" s="26"/>
      <c r="AQ50" s="26"/>
      <c r="AR50" s="26"/>
      <c r="AS50" s="27"/>
      <c r="AT50" s="28">
        <f>AT46+AT48+AT49</f>
        <v>4314.7</v>
      </c>
      <c r="AU50" s="6"/>
      <c r="AV50" s="6"/>
      <c r="AW50" s="6"/>
      <c r="AX50" s="7"/>
      <c r="AY50" s="32">
        <v>386.5</v>
      </c>
      <c r="AZ50" s="12">
        <v>10</v>
      </c>
      <c r="BA50" s="12" t="s">
        <v>79</v>
      </c>
      <c r="BB50" s="11">
        <v>500</v>
      </c>
      <c r="BC50" s="10">
        <v>226</v>
      </c>
      <c r="BD50" s="23"/>
    </row>
    <row r="51" spans="1:56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29" t="s">
        <v>27</v>
      </c>
      <c r="L51" s="29" t="s">
        <v>28</v>
      </c>
      <c r="M51" s="28">
        <v>7952100</v>
      </c>
      <c r="N51" s="29" t="s">
        <v>128</v>
      </c>
      <c r="O51" s="28">
        <v>220</v>
      </c>
      <c r="P51" s="32">
        <v>535</v>
      </c>
      <c r="Q51" s="12" t="s">
        <v>59</v>
      </c>
      <c r="R51" s="10">
        <v>4709900</v>
      </c>
      <c r="S51" s="12" t="s">
        <v>29</v>
      </c>
      <c r="T51" s="34">
        <v>213</v>
      </c>
      <c r="U51" s="35">
        <v>123.4</v>
      </c>
      <c r="V51" s="36" t="s">
        <v>60</v>
      </c>
      <c r="W51" s="34">
        <v>5201800</v>
      </c>
      <c r="X51" s="36" t="s">
        <v>29</v>
      </c>
      <c r="Y51" s="34">
        <v>211</v>
      </c>
      <c r="Z51" s="34">
        <v>390</v>
      </c>
      <c r="AF51" s="6"/>
      <c r="AG51" s="6"/>
      <c r="AH51" s="6"/>
      <c r="AI51" s="7"/>
      <c r="AJ51" s="28">
        <v>44869.7</v>
      </c>
      <c r="AK51" s="26"/>
      <c r="AL51" s="26"/>
      <c r="AM51" s="26"/>
      <c r="AN51" s="27"/>
      <c r="AO51" s="28">
        <f>AO48+AO49+AO50</f>
        <v>4917.2</v>
      </c>
      <c r="AU51" s="26"/>
      <c r="AV51" s="26"/>
      <c r="AW51" s="26"/>
      <c r="AX51" s="27"/>
      <c r="AY51" s="28">
        <f>AY48+AY49+AY50</f>
        <v>26887.2</v>
      </c>
      <c r="AZ51" s="29">
        <v>10</v>
      </c>
      <c r="BA51" s="29" t="s">
        <v>79</v>
      </c>
      <c r="BB51" s="56">
        <v>500</v>
      </c>
      <c r="BC51" s="28">
        <v>300</v>
      </c>
      <c r="BD51" s="32">
        <f>BD52+BD53</f>
        <v>0</v>
      </c>
    </row>
    <row r="52" spans="1:5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2" t="s">
        <v>27</v>
      </c>
      <c r="L52" s="12" t="s">
        <v>28</v>
      </c>
      <c r="M52" s="10">
        <v>7952100</v>
      </c>
      <c r="N52" s="12" t="s">
        <v>128</v>
      </c>
      <c r="O52" s="10">
        <v>226</v>
      </c>
      <c r="P52" s="23">
        <v>535</v>
      </c>
      <c r="Q52" s="29" t="s">
        <v>59</v>
      </c>
      <c r="R52" s="28">
        <v>4709900</v>
      </c>
      <c r="S52" s="29" t="s">
        <v>29</v>
      </c>
      <c r="T52" s="28">
        <v>220</v>
      </c>
      <c r="U52" s="32">
        <f>U53+U55</f>
        <v>7926.799999999999</v>
      </c>
      <c r="V52" s="36" t="s">
        <v>60</v>
      </c>
      <c r="W52" s="34">
        <v>5201800</v>
      </c>
      <c r="X52" s="36" t="s">
        <v>29</v>
      </c>
      <c r="Y52" s="34">
        <v>213</v>
      </c>
      <c r="Z52" s="34">
        <v>99.1</v>
      </c>
      <c r="AF52" s="6"/>
      <c r="AG52" s="6"/>
      <c r="AH52" s="6"/>
      <c r="AI52" s="7"/>
      <c r="AJ52" s="32">
        <v>2665</v>
      </c>
      <c r="AZ52" s="12">
        <v>10</v>
      </c>
      <c r="BA52" s="12" t="s">
        <v>79</v>
      </c>
      <c r="BB52" s="11">
        <v>500</v>
      </c>
      <c r="BC52" s="10">
        <v>310</v>
      </c>
      <c r="BD52" s="10"/>
    </row>
    <row r="53" spans="1:5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29" t="s">
        <v>27</v>
      </c>
      <c r="L53" s="29" t="s">
        <v>59</v>
      </c>
      <c r="M53" s="28">
        <v>5220507</v>
      </c>
      <c r="N53" s="29" t="s">
        <v>129</v>
      </c>
      <c r="O53" s="28">
        <v>210</v>
      </c>
      <c r="P53" s="28">
        <v>326.8</v>
      </c>
      <c r="Q53" s="12" t="s">
        <v>59</v>
      </c>
      <c r="R53" s="10">
        <v>4709900</v>
      </c>
      <c r="S53" s="12" t="s">
        <v>29</v>
      </c>
      <c r="T53" s="10">
        <v>223</v>
      </c>
      <c r="U53" s="23">
        <v>7896.4</v>
      </c>
      <c r="V53" s="6"/>
      <c r="W53" s="6"/>
      <c r="X53" s="6"/>
      <c r="Y53" s="7"/>
      <c r="Z53" s="33">
        <f>Z39+Z42+Z48+Z46+Z50</f>
        <v>5447.800000000001</v>
      </c>
      <c r="AF53" s="26"/>
      <c r="AG53" s="26"/>
      <c r="AH53" s="26"/>
      <c r="AI53" s="27"/>
      <c r="AJ53" s="28">
        <f>AJ50+AJ51+AJ52</f>
        <v>59191.2</v>
      </c>
      <c r="AZ53" s="12">
        <v>10</v>
      </c>
      <c r="BA53" s="12" t="s">
        <v>79</v>
      </c>
      <c r="BB53" s="11">
        <v>500</v>
      </c>
      <c r="BC53" s="10">
        <v>340</v>
      </c>
      <c r="BD53" s="10"/>
    </row>
    <row r="54" spans="1:5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2" t="s">
        <v>27</v>
      </c>
      <c r="L54" s="12" t="s">
        <v>59</v>
      </c>
      <c r="M54" s="10">
        <v>5220507</v>
      </c>
      <c r="N54" s="12" t="s">
        <v>129</v>
      </c>
      <c r="O54" s="10">
        <v>212</v>
      </c>
      <c r="P54" s="10">
        <v>326.8</v>
      </c>
      <c r="Q54" s="12"/>
      <c r="R54" s="10"/>
      <c r="S54" s="12"/>
      <c r="T54" s="10"/>
      <c r="U54" s="23"/>
      <c r="V54" s="6"/>
      <c r="W54" s="6"/>
      <c r="X54" s="6"/>
      <c r="Y54" s="7"/>
      <c r="Z54" s="33"/>
      <c r="AF54" s="48"/>
      <c r="AG54" s="48"/>
      <c r="AH54" s="48"/>
      <c r="AI54" s="48"/>
      <c r="AJ54" s="41"/>
      <c r="AZ54" s="29">
        <v>10</v>
      </c>
      <c r="BA54" s="56">
        <v>4529900</v>
      </c>
      <c r="BB54" s="29" t="s">
        <v>29</v>
      </c>
      <c r="BC54" s="28">
        <v>210</v>
      </c>
      <c r="BD54" s="28">
        <f>BD55+BD56</f>
        <v>0</v>
      </c>
    </row>
    <row r="55" spans="1:5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29" t="s">
        <v>27</v>
      </c>
      <c r="L55" s="29" t="s">
        <v>59</v>
      </c>
      <c r="M55" s="28">
        <v>7951400</v>
      </c>
      <c r="N55" s="29" t="s">
        <v>127</v>
      </c>
      <c r="O55" s="28">
        <v>210</v>
      </c>
      <c r="P55" s="32">
        <f>P56+P57</f>
        <v>789.4000000000001</v>
      </c>
      <c r="Q55" s="12" t="s">
        <v>59</v>
      </c>
      <c r="R55" s="10">
        <v>4709900</v>
      </c>
      <c r="S55" s="12" t="s">
        <v>29</v>
      </c>
      <c r="T55" s="10">
        <v>226</v>
      </c>
      <c r="U55" s="23">
        <v>30.4</v>
      </c>
      <c r="V55" s="26"/>
      <c r="W55" s="26"/>
      <c r="X55" s="26"/>
      <c r="Y55" s="27"/>
      <c r="Z55" s="46">
        <f>Z53</f>
        <v>5447.800000000001</v>
      </c>
      <c r="AZ55" s="12">
        <v>10</v>
      </c>
      <c r="BA55" s="11">
        <v>4529900</v>
      </c>
      <c r="BB55" s="12" t="s">
        <v>29</v>
      </c>
      <c r="BC55" s="10">
        <v>211</v>
      </c>
      <c r="BD55" s="10"/>
    </row>
    <row r="56" spans="1:5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2" t="s">
        <v>27</v>
      </c>
      <c r="L56" s="12" t="s">
        <v>59</v>
      </c>
      <c r="M56" s="10">
        <v>7951400</v>
      </c>
      <c r="N56" s="12" t="s">
        <v>127</v>
      </c>
      <c r="O56" s="34">
        <v>211</v>
      </c>
      <c r="P56" s="35">
        <v>588.2</v>
      </c>
      <c r="Q56" s="29" t="s">
        <v>59</v>
      </c>
      <c r="R56" s="28">
        <v>4709900</v>
      </c>
      <c r="S56" s="29" t="s">
        <v>29</v>
      </c>
      <c r="T56" s="28">
        <v>300</v>
      </c>
      <c r="U56" s="28">
        <f>U57</f>
        <v>198.9</v>
      </c>
      <c r="AZ56" s="12">
        <v>10</v>
      </c>
      <c r="BA56" s="11">
        <v>4529900</v>
      </c>
      <c r="BB56" s="12" t="s">
        <v>29</v>
      </c>
      <c r="BC56" s="10">
        <v>213</v>
      </c>
      <c r="BD56" s="10"/>
    </row>
    <row r="57" spans="1:5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2" t="s">
        <v>27</v>
      </c>
      <c r="L57" s="12" t="s">
        <v>59</v>
      </c>
      <c r="M57" s="10">
        <v>7951400</v>
      </c>
      <c r="N57" s="12" t="s">
        <v>127</v>
      </c>
      <c r="O57" s="34">
        <v>213</v>
      </c>
      <c r="P57" s="35">
        <v>201.2</v>
      </c>
      <c r="Q57" s="12" t="s">
        <v>59</v>
      </c>
      <c r="R57" s="10">
        <v>4709900</v>
      </c>
      <c r="S57" s="12" t="s">
        <v>29</v>
      </c>
      <c r="T57" s="10">
        <v>340</v>
      </c>
      <c r="U57" s="10">
        <v>198.9</v>
      </c>
      <c r="W57" s="37"/>
      <c r="AZ57" s="29" t="s">
        <v>60</v>
      </c>
      <c r="BA57" s="28">
        <v>5201800</v>
      </c>
      <c r="BB57" s="29" t="s">
        <v>29</v>
      </c>
      <c r="BC57" s="28">
        <v>210</v>
      </c>
      <c r="BD57" s="32">
        <f>BD58+BD59</f>
        <v>0</v>
      </c>
    </row>
    <row r="58" spans="1:5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29" t="s">
        <v>27</v>
      </c>
      <c r="L58" s="29" t="s">
        <v>59</v>
      </c>
      <c r="M58" s="28">
        <v>7951400</v>
      </c>
      <c r="N58" s="29" t="s">
        <v>127</v>
      </c>
      <c r="O58" s="28">
        <v>220</v>
      </c>
      <c r="P58" s="32">
        <f>P59</f>
        <v>16958.7</v>
      </c>
      <c r="Q58" s="12"/>
      <c r="R58" s="10"/>
      <c r="S58" s="12"/>
      <c r="T58" s="10"/>
      <c r="U58" s="10"/>
      <c r="W58" s="37"/>
      <c r="AZ58" s="12" t="s">
        <v>60</v>
      </c>
      <c r="BA58" s="10">
        <v>5201800</v>
      </c>
      <c r="BB58" s="12" t="s">
        <v>29</v>
      </c>
      <c r="BC58" s="10">
        <v>211</v>
      </c>
      <c r="BD58" s="23"/>
    </row>
    <row r="59" spans="1:5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2" t="s">
        <v>27</v>
      </c>
      <c r="L59" s="12" t="s">
        <v>59</v>
      </c>
      <c r="M59" s="10">
        <v>7951400</v>
      </c>
      <c r="N59" s="12" t="s">
        <v>127</v>
      </c>
      <c r="O59" s="10">
        <v>223</v>
      </c>
      <c r="P59" s="23">
        <v>16958.7</v>
      </c>
      <c r="Q59" s="12"/>
      <c r="R59" s="10"/>
      <c r="S59" s="12"/>
      <c r="T59" s="10"/>
      <c r="U59" s="10"/>
      <c r="W59" s="37"/>
      <c r="AZ59" s="12" t="s">
        <v>60</v>
      </c>
      <c r="BA59" s="10">
        <v>5201800</v>
      </c>
      <c r="BB59" s="12" t="s">
        <v>29</v>
      </c>
      <c r="BC59" s="10">
        <v>213</v>
      </c>
      <c r="BD59" s="23"/>
    </row>
    <row r="60" spans="1:56" ht="15">
      <c r="A60" s="5"/>
      <c r="B60" s="10"/>
      <c r="C60" s="10"/>
      <c r="D60" s="10"/>
      <c r="E60" s="10"/>
      <c r="F60" s="10"/>
      <c r="G60" s="10"/>
      <c r="H60" s="10"/>
      <c r="I60" s="10"/>
      <c r="J60" s="6"/>
      <c r="K60" s="29" t="s">
        <v>27</v>
      </c>
      <c r="L60" s="29" t="s">
        <v>59</v>
      </c>
      <c r="M60" s="28">
        <v>7951400</v>
      </c>
      <c r="N60" s="29" t="s">
        <v>127</v>
      </c>
      <c r="O60" s="28">
        <v>300</v>
      </c>
      <c r="P60" s="32">
        <f>P61</f>
        <v>486.2</v>
      </c>
      <c r="Q60" s="29" t="s">
        <v>60</v>
      </c>
      <c r="R60" s="28">
        <v>4709900</v>
      </c>
      <c r="S60" s="29" t="s">
        <v>29</v>
      </c>
      <c r="T60" s="28">
        <v>210</v>
      </c>
      <c r="U60" s="32">
        <f>U61+U62</f>
        <v>21153.199999999997</v>
      </c>
      <c r="W60" s="37"/>
      <c r="AZ60" s="12"/>
      <c r="BA60" s="10"/>
      <c r="BB60" s="12"/>
      <c r="BC60" s="10"/>
      <c r="BD60" s="32">
        <f>BD39+BD42+BD46+BD51+BD54</f>
        <v>0</v>
      </c>
    </row>
    <row r="61" spans="1:56" ht="15">
      <c r="A61" s="5"/>
      <c r="B61" s="10"/>
      <c r="C61" s="10"/>
      <c r="D61" s="10"/>
      <c r="E61" s="10"/>
      <c r="F61" s="10"/>
      <c r="G61" s="10"/>
      <c r="H61" s="10"/>
      <c r="I61" s="10"/>
      <c r="J61" s="6"/>
      <c r="K61" s="12" t="s">
        <v>27</v>
      </c>
      <c r="L61" s="12" t="s">
        <v>59</v>
      </c>
      <c r="M61" s="10">
        <v>7951400</v>
      </c>
      <c r="N61" s="12" t="s">
        <v>127</v>
      </c>
      <c r="O61" s="10">
        <v>340</v>
      </c>
      <c r="P61" s="23">
        <v>486.2</v>
      </c>
      <c r="Q61" s="12" t="s">
        <v>60</v>
      </c>
      <c r="R61" s="10">
        <v>4709900</v>
      </c>
      <c r="S61" s="12" t="s">
        <v>29</v>
      </c>
      <c r="T61" s="34">
        <v>211</v>
      </c>
      <c r="U61" s="35">
        <v>16780.6</v>
      </c>
      <c r="W61" s="37"/>
      <c r="AZ61" s="26"/>
      <c r="BA61" s="26"/>
      <c r="BB61" s="26"/>
      <c r="BC61" s="27"/>
      <c r="BD61" s="32">
        <f>BD60</f>
        <v>0</v>
      </c>
    </row>
    <row r="62" spans="1:23" ht="15">
      <c r="A62" s="5"/>
      <c r="B62" s="10"/>
      <c r="C62" s="10"/>
      <c r="D62" s="10"/>
      <c r="E62" s="10"/>
      <c r="F62" s="10"/>
      <c r="G62" s="10"/>
      <c r="H62" s="10"/>
      <c r="I62" s="10"/>
      <c r="J62" s="6"/>
      <c r="K62" s="29" t="s">
        <v>27</v>
      </c>
      <c r="L62" s="29" t="s">
        <v>59</v>
      </c>
      <c r="M62" s="28">
        <v>7952100</v>
      </c>
      <c r="N62" s="29" t="s">
        <v>127</v>
      </c>
      <c r="O62" s="28">
        <v>220</v>
      </c>
      <c r="P62" s="32">
        <v>317.4</v>
      </c>
      <c r="Q62" s="12" t="s">
        <v>60</v>
      </c>
      <c r="R62" s="10">
        <v>4709900</v>
      </c>
      <c r="S62" s="12" t="s">
        <v>29</v>
      </c>
      <c r="T62" s="34">
        <v>213</v>
      </c>
      <c r="U62" s="35">
        <v>4372.6</v>
      </c>
      <c r="W62" s="37"/>
    </row>
    <row r="63" spans="1:23" ht="15">
      <c r="A63" s="5"/>
      <c r="B63" s="10"/>
      <c r="C63" s="10"/>
      <c r="D63" s="10"/>
      <c r="E63" s="10"/>
      <c r="F63" s="10"/>
      <c r="G63" s="10"/>
      <c r="H63" s="10"/>
      <c r="I63" s="10"/>
      <c r="J63" s="6"/>
      <c r="K63" s="12" t="s">
        <v>27</v>
      </c>
      <c r="L63" s="12" t="s">
        <v>59</v>
      </c>
      <c r="M63" s="10">
        <v>7952100</v>
      </c>
      <c r="N63" s="12" t="s">
        <v>127</v>
      </c>
      <c r="O63" s="10">
        <v>226</v>
      </c>
      <c r="P63" s="23">
        <v>317.4</v>
      </c>
      <c r="Q63" s="29" t="s">
        <v>60</v>
      </c>
      <c r="R63" s="28">
        <v>4709900</v>
      </c>
      <c r="S63" s="29" t="s">
        <v>29</v>
      </c>
      <c r="T63" s="28">
        <v>220</v>
      </c>
      <c r="U63" s="32">
        <f>U64+U65+U66+U67</f>
        <v>1076.1</v>
      </c>
      <c r="W63" s="37"/>
    </row>
    <row r="64" spans="1:23" ht="15">
      <c r="A64" s="5"/>
      <c r="B64" s="10"/>
      <c r="C64" s="10"/>
      <c r="D64" s="10"/>
      <c r="E64" s="10"/>
      <c r="F64" s="10"/>
      <c r="G64" s="10"/>
      <c r="H64" s="10"/>
      <c r="I64" s="10"/>
      <c r="J64" s="6"/>
      <c r="K64" s="29" t="s">
        <v>27</v>
      </c>
      <c r="L64" s="29" t="s">
        <v>60</v>
      </c>
      <c r="M64" s="28">
        <v>7951400</v>
      </c>
      <c r="N64" s="29" t="s">
        <v>130</v>
      </c>
      <c r="O64" s="28">
        <v>210</v>
      </c>
      <c r="P64" s="32">
        <f>P65+P66</f>
        <v>28155.899999999998</v>
      </c>
      <c r="Q64" s="12" t="s">
        <v>60</v>
      </c>
      <c r="R64" s="10">
        <v>4709900</v>
      </c>
      <c r="S64" s="12" t="s">
        <v>29</v>
      </c>
      <c r="T64" s="34">
        <v>221</v>
      </c>
      <c r="U64" s="35">
        <v>37.6</v>
      </c>
      <c r="W64" s="37"/>
    </row>
    <row r="65" spans="1:23" ht="12.75">
      <c r="A65" s="5"/>
      <c r="B65" s="10"/>
      <c r="C65" s="10"/>
      <c r="D65" s="10"/>
      <c r="E65" s="10"/>
      <c r="F65" s="10"/>
      <c r="G65" s="10"/>
      <c r="H65" s="10"/>
      <c r="I65" s="10"/>
      <c r="J65" s="6"/>
      <c r="K65" s="12" t="s">
        <v>27</v>
      </c>
      <c r="L65" s="12" t="s">
        <v>60</v>
      </c>
      <c r="M65" s="10">
        <v>7951400</v>
      </c>
      <c r="N65" s="12" t="s">
        <v>130</v>
      </c>
      <c r="O65" s="34">
        <v>211</v>
      </c>
      <c r="P65" s="35">
        <v>20980.6</v>
      </c>
      <c r="Q65" s="12" t="s">
        <v>60</v>
      </c>
      <c r="R65" s="10">
        <v>4709900</v>
      </c>
      <c r="S65" s="12" t="s">
        <v>29</v>
      </c>
      <c r="T65" s="10">
        <v>223</v>
      </c>
      <c r="U65" s="23">
        <v>514.3</v>
      </c>
      <c r="W65" s="37"/>
    </row>
    <row r="66" spans="1:23" ht="12.75">
      <c r="A66" s="5"/>
      <c r="B66" s="10"/>
      <c r="C66" s="10"/>
      <c r="D66" s="10"/>
      <c r="E66" s="10"/>
      <c r="F66" s="10"/>
      <c r="G66" s="10"/>
      <c r="H66" s="10"/>
      <c r="I66" s="10"/>
      <c r="J66" s="6"/>
      <c r="K66" s="12" t="s">
        <v>27</v>
      </c>
      <c r="L66" s="12" t="s">
        <v>60</v>
      </c>
      <c r="M66" s="10">
        <v>7951400</v>
      </c>
      <c r="N66" s="12" t="s">
        <v>130</v>
      </c>
      <c r="O66" s="34">
        <v>213</v>
      </c>
      <c r="P66" s="35">
        <v>7175.3</v>
      </c>
      <c r="Q66" s="12" t="s">
        <v>60</v>
      </c>
      <c r="R66" s="10">
        <v>4709900</v>
      </c>
      <c r="S66" s="12" t="s">
        <v>29</v>
      </c>
      <c r="T66" s="10">
        <v>225</v>
      </c>
      <c r="U66" s="23">
        <v>88.4</v>
      </c>
      <c r="W66" s="37"/>
    </row>
    <row r="67" spans="1:23" ht="15">
      <c r="A67" s="5"/>
      <c r="B67" s="10"/>
      <c r="C67" s="10"/>
      <c r="D67" s="10"/>
      <c r="E67" s="10"/>
      <c r="F67" s="10"/>
      <c r="G67" s="10"/>
      <c r="H67" s="10"/>
      <c r="I67" s="10"/>
      <c r="J67" s="6"/>
      <c r="K67" s="29" t="s">
        <v>27</v>
      </c>
      <c r="L67" s="29" t="s">
        <v>60</v>
      </c>
      <c r="M67" s="28">
        <v>7951400</v>
      </c>
      <c r="N67" s="29" t="s">
        <v>130</v>
      </c>
      <c r="O67" s="28">
        <v>220</v>
      </c>
      <c r="P67" s="32">
        <f>P68+P69+P70+P71</f>
        <v>1169.1000000000001</v>
      </c>
      <c r="Q67" s="12" t="s">
        <v>60</v>
      </c>
      <c r="R67" s="10">
        <v>4709900</v>
      </c>
      <c r="S67" s="12" t="s">
        <v>29</v>
      </c>
      <c r="T67" s="10">
        <v>226</v>
      </c>
      <c r="U67" s="23">
        <v>435.8</v>
      </c>
      <c r="W67" s="37"/>
    </row>
    <row r="68" spans="1:23" ht="15">
      <c r="A68" s="5"/>
      <c r="B68" s="10"/>
      <c r="C68" s="10"/>
      <c r="D68" s="10"/>
      <c r="E68" s="10"/>
      <c r="F68" s="10"/>
      <c r="G68" s="10"/>
      <c r="H68" s="10"/>
      <c r="I68" s="10"/>
      <c r="J68" s="6"/>
      <c r="K68" s="12" t="s">
        <v>27</v>
      </c>
      <c r="L68" s="12" t="s">
        <v>60</v>
      </c>
      <c r="M68" s="10">
        <v>7951400</v>
      </c>
      <c r="N68" s="12" t="s">
        <v>130</v>
      </c>
      <c r="O68" s="34">
        <v>221</v>
      </c>
      <c r="P68" s="35">
        <v>51.2</v>
      </c>
      <c r="Q68" s="29" t="s">
        <v>60</v>
      </c>
      <c r="R68" s="28">
        <v>4709900</v>
      </c>
      <c r="S68" s="29" t="s">
        <v>29</v>
      </c>
      <c r="T68" s="28">
        <v>290</v>
      </c>
      <c r="U68" s="32">
        <v>27.7</v>
      </c>
      <c r="W68" s="37"/>
    </row>
    <row r="69" spans="1:23" ht="15">
      <c r="A69" s="5"/>
      <c r="B69" s="10"/>
      <c r="C69" s="10"/>
      <c r="D69" s="10"/>
      <c r="E69" s="10"/>
      <c r="F69" s="10"/>
      <c r="G69" s="10"/>
      <c r="H69" s="10"/>
      <c r="I69" s="10"/>
      <c r="J69" s="6"/>
      <c r="K69" s="12" t="s">
        <v>27</v>
      </c>
      <c r="L69" s="12" t="s">
        <v>60</v>
      </c>
      <c r="M69" s="10">
        <v>7951400</v>
      </c>
      <c r="N69" s="12" t="s">
        <v>130</v>
      </c>
      <c r="O69" s="10">
        <v>223</v>
      </c>
      <c r="P69" s="23">
        <v>731</v>
      </c>
      <c r="Q69" s="29" t="s">
        <v>60</v>
      </c>
      <c r="R69" s="28">
        <v>4709900</v>
      </c>
      <c r="S69" s="29" t="s">
        <v>29</v>
      </c>
      <c r="T69" s="28">
        <v>300</v>
      </c>
      <c r="U69" s="32">
        <f>U70</f>
        <v>4581</v>
      </c>
      <c r="W69" s="37"/>
    </row>
    <row r="70" spans="1:23" ht="12.75">
      <c r="A70" s="5"/>
      <c r="B70" s="10"/>
      <c r="C70" s="10"/>
      <c r="D70" s="10"/>
      <c r="E70" s="10"/>
      <c r="F70" s="10"/>
      <c r="G70" s="10"/>
      <c r="H70" s="10"/>
      <c r="I70" s="10"/>
      <c r="J70" s="6"/>
      <c r="K70" s="12" t="s">
        <v>27</v>
      </c>
      <c r="L70" s="12" t="s">
        <v>60</v>
      </c>
      <c r="M70" s="10">
        <v>7951400</v>
      </c>
      <c r="N70" s="12" t="s">
        <v>130</v>
      </c>
      <c r="O70" s="10">
        <v>225</v>
      </c>
      <c r="P70" s="23">
        <v>102.1</v>
      </c>
      <c r="Q70" s="12" t="s">
        <v>60</v>
      </c>
      <c r="R70" s="10">
        <v>4709900</v>
      </c>
      <c r="S70" s="12" t="s">
        <v>29</v>
      </c>
      <c r="T70" s="10">
        <v>340</v>
      </c>
      <c r="U70" s="23">
        <v>4581</v>
      </c>
      <c r="W70" s="37"/>
    </row>
    <row r="71" spans="1:23" ht="12.75">
      <c r="A71" s="5"/>
      <c r="B71" s="10"/>
      <c r="C71" s="10"/>
      <c r="D71" s="10"/>
      <c r="E71" s="10"/>
      <c r="F71" s="10"/>
      <c r="G71" s="10"/>
      <c r="H71" s="10"/>
      <c r="I71" s="10"/>
      <c r="J71" s="6"/>
      <c r="K71" s="12" t="s">
        <v>27</v>
      </c>
      <c r="L71" s="12" t="s">
        <v>60</v>
      </c>
      <c r="M71" s="10">
        <v>7951400</v>
      </c>
      <c r="N71" s="12" t="s">
        <v>130</v>
      </c>
      <c r="O71" s="10">
        <v>226</v>
      </c>
      <c r="P71" s="23">
        <v>284.8</v>
      </c>
      <c r="Q71" s="12"/>
      <c r="R71" s="10"/>
      <c r="S71" s="12"/>
      <c r="T71" s="10"/>
      <c r="U71" s="23"/>
      <c r="W71" s="37"/>
    </row>
    <row r="72" spans="1:23" ht="15">
      <c r="A72" s="5"/>
      <c r="B72" s="10"/>
      <c r="C72" s="10"/>
      <c r="D72" s="10"/>
      <c r="E72" s="10"/>
      <c r="F72" s="10"/>
      <c r="G72" s="10"/>
      <c r="H72" s="10"/>
      <c r="I72" s="10"/>
      <c r="J72" s="6"/>
      <c r="K72" s="29" t="s">
        <v>27</v>
      </c>
      <c r="L72" s="29" t="s">
        <v>60</v>
      </c>
      <c r="M72" s="28">
        <v>7951400</v>
      </c>
      <c r="N72" s="29" t="s">
        <v>130</v>
      </c>
      <c r="O72" s="28">
        <v>290</v>
      </c>
      <c r="P72" s="32">
        <v>62.8</v>
      </c>
      <c r="Q72" s="12"/>
      <c r="R72" s="10"/>
      <c r="S72" s="12"/>
      <c r="T72" s="10"/>
      <c r="U72" s="23"/>
      <c r="W72" s="37"/>
    </row>
    <row r="73" spans="1:23" ht="15">
      <c r="A73" s="5"/>
      <c r="B73" s="10"/>
      <c r="C73" s="10"/>
      <c r="D73" s="10"/>
      <c r="E73" s="10"/>
      <c r="F73" s="10"/>
      <c r="G73" s="10"/>
      <c r="H73" s="10"/>
      <c r="I73" s="10"/>
      <c r="J73" s="6"/>
      <c r="K73" s="29" t="s">
        <v>27</v>
      </c>
      <c r="L73" s="29" t="s">
        <v>60</v>
      </c>
      <c r="M73" s="28">
        <v>7951400</v>
      </c>
      <c r="N73" s="29" t="s">
        <v>130</v>
      </c>
      <c r="O73" s="28">
        <v>300</v>
      </c>
      <c r="P73" s="32">
        <f>P74</f>
        <v>6363.6</v>
      </c>
      <c r="Q73" s="12"/>
      <c r="R73" s="10"/>
      <c r="S73" s="12"/>
      <c r="T73" s="10"/>
      <c r="U73" s="23"/>
      <c r="W73" s="37"/>
    </row>
    <row r="74" spans="1:23" ht="12.75">
      <c r="A74" s="5"/>
      <c r="B74" s="10"/>
      <c r="C74" s="10"/>
      <c r="D74" s="10"/>
      <c r="E74" s="10"/>
      <c r="F74" s="10"/>
      <c r="G74" s="10"/>
      <c r="H74" s="10"/>
      <c r="I74" s="10"/>
      <c r="J74" s="6"/>
      <c r="K74" s="12" t="s">
        <v>27</v>
      </c>
      <c r="L74" s="12" t="s">
        <v>60</v>
      </c>
      <c r="M74" s="10">
        <v>7951400</v>
      </c>
      <c r="N74" s="12" t="s">
        <v>130</v>
      </c>
      <c r="O74" s="10">
        <v>340</v>
      </c>
      <c r="P74" s="23">
        <v>6363.6</v>
      </c>
      <c r="Q74" s="12"/>
      <c r="R74" s="10"/>
      <c r="S74" s="12"/>
      <c r="T74" s="10"/>
      <c r="U74" s="23"/>
      <c r="W74" s="37"/>
    </row>
    <row r="75" spans="1:23" ht="15">
      <c r="A75" s="5"/>
      <c r="B75" s="10"/>
      <c r="C75" s="10"/>
      <c r="D75" s="10"/>
      <c r="E75" s="10"/>
      <c r="F75" s="10"/>
      <c r="G75" s="10"/>
      <c r="H75" s="10"/>
      <c r="I75" s="10"/>
      <c r="J75" s="6"/>
      <c r="K75" s="29" t="s">
        <v>27</v>
      </c>
      <c r="L75" s="29" t="s">
        <v>60</v>
      </c>
      <c r="M75" s="28">
        <v>7952100</v>
      </c>
      <c r="N75" s="29" t="s">
        <v>130</v>
      </c>
      <c r="O75" s="28">
        <v>220</v>
      </c>
      <c r="P75" s="32">
        <v>153.6</v>
      </c>
      <c r="Q75" s="12"/>
      <c r="R75" s="10"/>
      <c r="S75" s="12"/>
      <c r="T75" s="10"/>
      <c r="U75" s="23"/>
      <c r="W75" s="37"/>
    </row>
    <row r="76" spans="1:23" ht="12.75">
      <c r="A76" s="5"/>
      <c r="B76" s="10"/>
      <c r="C76" s="10"/>
      <c r="D76" s="10"/>
      <c r="E76" s="10"/>
      <c r="F76" s="10"/>
      <c r="G76" s="10"/>
      <c r="H76" s="10"/>
      <c r="I76" s="10"/>
      <c r="J76" s="6"/>
      <c r="K76" s="12" t="s">
        <v>27</v>
      </c>
      <c r="L76" s="12" t="s">
        <v>60</v>
      </c>
      <c r="M76" s="10">
        <v>7952100</v>
      </c>
      <c r="N76" s="12" t="s">
        <v>130</v>
      </c>
      <c r="O76" s="10">
        <v>226</v>
      </c>
      <c r="P76" s="23">
        <v>153.6</v>
      </c>
      <c r="Q76" s="12"/>
      <c r="R76" s="10"/>
      <c r="S76" s="12"/>
      <c r="T76" s="10"/>
      <c r="U76" s="23"/>
      <c r="W76" s="37"/>
    </row>
    <row r="77" spans="1:23" ht="204.75">
      <c r="A77" s="5"/>
      <c r="B77" s="10"/>
      <c r="C77" s="13" t="s">
        <v>111</v>
      </c>
      <c r="D77" s="13" t="s">
        <v>110</v>
      </c>
      <c r="E77" s="13" t="s">
        <v>112</v>
      </c>
      <c r="F77" s="85">
        <v>40176</v>
      </c>
      <c r="G77" s="86">
        <v>1111</v>
      </c>
      <c r="H77" s="13" t="s">
        <v>113</v>
      </c>
      <c r="I77" s="87">
        <v>40179</v>
      </c>
      <c r="J77" s="87">
        <v>40543</v>
      </c>
      <c r="K77" s="29" t="s">
        <v>27</v>
      </c>
      <c r="L77" s="29" t="s">
        <v>60</v>
      </c>
      <c r="M77" s="28">
        <v>5201800</v>
      </c>
      <c r="N77" s="29" t="s">
        <v>29</v>
      </c>
      <c r="O77" s="28">
        <v>210</v>
      </c>
      <c r="P77" s="32">
        <f>P78+P79</f>
        <v>3108.1</v>
      </c>
      <c r="Q77" s="12"/>
      <c r="R77" s="10"/>
      <c r="S77" s="12"/>
      <c r="T77" s="10"/>
      <c r="U77" s="23"/>
      <c r="W77" s="37"/>
    </row>
    <row r="78" spans="1:23" ht="12.75">
      <c r="A78" s="5"/>
      <c r="B78" s="10"/>
      <c r="C78" s="10"/>
      <c r="D78" s="10"/>
      <c r="E78" s="10"/>
      <c r="F78" s="10"/>
      <c r="G78" s="10"/>
      <c r="H78" s="10"/>
      <c r="I78" s="10"/>
      <c r="J78" s="6"/>
      <c r="K78" s="12" t="s">
        <v>27</v>
      </c>
      <c r="L78" s="12" t="s">
        <v>60</v>
      </c>
      <c r="M78" s="10">
        <v>5201800</v>
      </c>
      <c r="N78" s="12" t="s">
        <v>29</v>
      </c>
      <c r="O78" s="10">
        <v>211</v>
      </c>
      <c r="P78" s="23">
        <v>2316</v>
      </c>
      <c r="Q78" s="12"/>
      <c r="R78" s="10"/>
      <c r="S78" s="12"/>
      <c r="T78" s="10"/>
      <c r="U78" s="23"/>
      <c r="W78" s="37"/>
    </row>
    <row r="79" spans="1:23" ht="12.75">
      <c r="A79" s="5"/>
      <c r="B79" s="10"/>
      <c r="C79" s="10"/>
      <c r="D79" s="10"/>
      <c r="E79" s="10"/>
      <c r="F79" s="10"/>
      <c r="G79" s="10"/>
      <c r="H79" s="10"/>
      <c r="I79" s="10"/>
      <c r="J79" s="6"/>
      <c r="K79" s="12" t="s">
        <v>27</v>
      </c>
      <c r="L79" s="12" t="s">
        <v>60</v>
      </c>
      <c r="M79" s="10">
        <v>5201800</v>
      </c>
      <c r="N79" s="12" t="s">
        <v>29</v>
      </c>
      <c r="O79" s="10">
        <v>213</v>
      </c>
      <c r="P79" s="23">
        <v>792.1</v>
      </c>
      <c r="Q79" s="12"/>
      <c r="R79" s="10"/>
      <c r="S79" s="12"/>
      <c r="T79" s="10"/>
      <c r="U79" s="23"/>
      <c r="W79" s="37"/>
    </row>
    <row r="80" spans="1:23" ht="16.5" customHeight="1">
      <c r="A80" s="5" t="s">
        <v>124</v>
      </c>
      <c r="B80" s="6"/>
      <c r="C80" s="6"/>
      <c r="D80" s="6"/>
      <c r="E80" s="6"/>
      <c r="F80" s="6"/>
      <c r="G80" s="6"/>
      <c r="H80" s="6"/>
      <c r="I80" s="6"/>
      <c r="J80" s="6"/>
      <c r="K80" s="12"/>
      <c r="L80" s="12"/>
      <c r="M80" s="10"/>
      <c r="N80" s="12"/>
      <c r="O80" s="10"/>
      <c r="P80" s="32">
        <f>P39+P41+P44+P48+P51+P53+P55+P58+P60+P62+P64+P67+P72+P73+P75+P77</f>
        <v>121023.50000000001</v>
      </c>
      <c r="Q80" s="12"/>
      <c r="R80" s="10"/>
      <c r="S80" s="12"/>
      <c r="T80" s="10"/>
      <c r="U80" s="23"/>
      <c r="W80" s="37"/>
    </row>
    <row r="81" spans="1:23" ht="15" customHeight="1">
      <c r="A81" s="5" t="s">
        <v>125</v>
      </c>
      <c r="B81" s="6"/>
      <c r="C81" s="6"/>
      <c r="D81" s="6"/>
      <c r="E81" s="6"/>
      <c r="F81" s="6"/>
      <c r="G81" s="6"/>
      <c r="H81" s="6"/>
      <c r="I81" s="6"/>
      <c r="J81" s="6"/>
      <c r="K81" s="12"/>
      <c r="L81" s="12"/>
      <c r="M81" s="10"/>
      <c r="N81" s="12"/>
      <c r="O81" s="10"/>
      <c r="P81" s="32">
        <f>'МЛПУ ДГБ'!P41+'МЛПУ Стом'!P34+'МУЗ "ЦГБ"'!P78</f>
        <v>223156</v>
      </c>
      <c r="Q81" s="12"/>
      <c r="R81" s="10"/>
      <c r="S81" s="12"/>
      <c r="T81" s="10"/>
      <c r="U81" s="23"/>
      <c r="W81" s="37"/>
    </row>
    <row r="82" spans="1:23" ht="15" customHeight="1">
      <c r="A82" s="5" t="s">
        <v>30</v>
      </c>
      <c r="B82" s="6"/>
      <c r="C82" s="6"/>
      <c r="D82" s="6"/>
      <c r="E82" s="6"/>
      <c r="F82" s="6"/>
      <c r="G82" s="6"/>
      <c r="H82" s="6"/>
      <c r="I82" s="6"/>
      <c r="J82" s="6"/>
      <c r="K82" s="12"/>
      <c r="L82" s="12"/>
      <c r="M82" s="10"/>
      <c r="N82" s="12"/>
      <c r="O82" s="10"/>
      <c r="P82" s="28">
        <f>'МЛПУ Стом'!P35+'МЛПУ ДГБ'!P42+'МУЗ "ЦГБ"'!P79</f>
        <v>7498.200000000001</v>
      </c>
      <c r="Q82" s="12"/>
      <c r="R82" s="10"/>
      <c r="S82" s="12"/>
      <c r="T82" s="10"/>
      <c r="U82" s="23"/>
      <c r="W82" s="37"/>
    </row>
    <row r="83" spans="1:23" ht="12.75" customHeight="1">
      <c r="A83" s="25" t="s">
        <v>58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7"/>
      <c r="P83" s="32">
        <f>P80+P81+P82</f>
        <v>351677.7</v>
      </c>
      <c r="Q83" s="12"/>
      <c r="R83" s="10"/>
      <c r="S83" s="12"/>
      <c r="T83" s="10"/>
      <c r="U83" s="23"/>
      <c r="W83" s="37"/>
    </row>
    <row r="84" spans="1:23" ht="15" hidden="1">
      <c r="A84" s="5"/>
      <c r="B84" s="10"/>
      <c r="C84" s="10"/>
      <c r="D84" s="10"/>
      <c r="E84" s="10"/>
      <c r="F84" s="10"/>
      <c r="G84" s="10"/>
      <c r="H84" s="10"/>
      <c r="I84" s="10"/>
      <c r="J84" s="55"/>
      <c r="K84" s="29" t="s">
        <v>27</v>
      </c>
      <c r="L84" s="29">
        <v>10</v>
      </c>
      <c r="M84" s="57" t="s">
        <v>79</v>
      </c>
      <c r="N84" s="56">
        <v>500</v>
      </c>
      <c r="O84" s="28">
        <v>210</v>
      </c>
      <c r="P84" s="28">
        <f>P85+P86+P87</f>
        <v>0</v>
      </c>
      <c r="Q84" s="12"/>
      <c r="R84" s="10"/>
      <c r="S84" s="12"/>
      <c r="T84" s="10"/>
      <c r="U84" s="23"/>
      <c r="W84" s="37"/>
    </row>
    <row r="85" spans="1:23" ht="12.75" hidden="1">
      <c r="A85" s="5"/>
      <c r="B85" s="10"/>
      <c r="C85" s="10"/>
      <c r="D85" s="10"/>
      <c r="E85" s="10"/>
      <c r="F85" s="10"/>
      <c r="G85" s="10"/>
      <c r="H85" s="10"/>
      <c r="I85" s="10"/>
      <c r="J85" s="55"/>
      <c r="K85" s="12" t="s">
        <v>27</v>
      </c>
      <c r="L85" s="12">
        <v>10</v>
      </c>
      <c r="M85" s="58" t="s">
        <v>79</v>
      </c>
      <c r="N85" s="11">
        <v>500</v>
      </c>
      <c r="O85" s="10">
        <v>211</v>
      </c>
      <c r="P85" s="10"/>
      <c r="Q85" s="12"/>
      <c r="R85" s="10"/>
      <c r="S85" s="12"/>
      <c r="T85" s="10"/>
      <c r="U85" s="23"/>
      <c r="W85" s="37"/>
    </row>
    <row r="86" spans="1:23" ht="12.75" hidden="1">
      <c r="A86" s="5"/>
      <c r="B86" s="10"/>
      <c r="C86" s="10"/>
      <c r="D86" s="10"/>
      <c r="E86" s="10"/>
      <c r="F86" s="10"/>
      <c r="G86" s="10"/>
      <c r="H86" s="10"/>
      <c r="I86" s="10"/>
      <c r="J86" s="55"/>
      <c r="K86" s="12" t="s">
        <v>27</v>
      </c>
      <c r="L86" s="12">
        <v>10</v>
      </c>
      <c r="M86" s="58" t="s">
        <v>79</v>
      </c>
      <c r="N86" s="11">
        <v>500</v>
      </c>
      <c r="O86" s="10">
        <v>212</v>
      </c>
      <c r="P86" s="10"/>
      <c r="Q86" s="12"/>
      <c r="R86" s="10"/>
      <c r="S86" s="12"/>
      <c r="T86" s="10"/>
      <c r="U86" s="23"/>
      <c r="W86" s="37"/>
    </row>
    <row r="87" spans="1:23" ht="12.75" hidden="1">
      <c r="A87" s="5"/>
      <c r="B87" s="10"/>
      <c r="C87" s="10"/>
      <c r="D87" s="10"/>
      <c r="E87" s="10"/>
      <c r="F87" s="10"/>
      <c r="G87" s="10"/>
      <c r="H87" s="10"/>
      <c r="I87" s="10"/>
      <c r="J87" s="55"/>
      <c r="K87" s="12" t="s">
        <v>27</v>
      </c>
      <c r="L87" s="12">
        <v>10</v>
      </c>
      <c r="M87" s="58" t="s">
        <v>79</v>
      </c>
      <c r="N87" s="11">
        <v>500</v>
      </c>
      <c r="O87" s="10">
        <v>213</v>
      </c>
      <c r="P87" s="10"/>
      <c r="Q87" s="12"/>
      <c r="R87" s="10"/>
      <c r="S87" s="12"/>
      <c r="T87" s="10"/>
      <c r="U87" s="23"/>
      <c r="W87" s="37"/>
    </row>
    <row r="88" spans="1:23" ht="15" hidden="1">
      <c r="A88" s="5"/>
      <c r="B88" s="10"/>
      <c r="C88" s="10"/>
      <c r="D88" s="10"/>
      <c r="E88" s="10"/>
      <c r="F88" s="10"/>
      <c r="G88" s="10"/>
      <c r="H88" s="10"/>
      <c r="I88" s="10"/>
      <c r="J88" s="55"/>
      <c r="K88" s="29" t="s">
        <v>27</v>
      </c>
      <c r="L88" s="29">
        <v>10</v>
      </c>
      <c r="M88" s="57" t="s">
        <v>79</v>
      </c>
      <c r="N88" s="56">
        <v>500</v>
      </c>
      <c r="O88" s="28">
        <v>220</v>
      </c>
      <c r="P88" s="32">
        <f>P89+P90+P91+P92</f>
        <v>0</v>
      </c>
      <c r="Q88" s="12"/>
      <c r="R88" s="10"/>
      <c r="S88" s="12"/>
      <c r="T88" s="10"/>
      <c r="U88" s="23"/>
      <c r="W88" s="37"/>
    </row>
    <row r="89" spans="1:23" ht="12.75" hidden="1">
      <c r="A89" s="5"/>
      <c r="B89" s="10"/>
      <c r="C89" s="10"/>
      <c r="D89" s="10"/>
      <c r="E89" s="10"/>
      <c r="F89" s="10"/>
      <c r="G89" s="10"/>
      <c r="H89" s="10"/>
      <c r="I89" s="10"/>
      <c r="J89" s="55"/>
      <c r="K89" s="12" t="s">
        <v>27</v>
      </c>
      <c r="L89" s="12">
        <v>10</v>
      </c>
      <c r="M89" s="58" t="s">
        <v>79</v>
      </c>
      <c r="N89" s="11">
        <v>500</v>
      </c>
      <c r="O89" s="10">
        <v>221</v>
      </c>
      <c r="P89" s="10"/>
      <c r="Q89" s="12"/>
      <c r="R89" s="10"/>
      <c r="S89" s="12"/>
      <c r="T89" s="10"/>
      <c r="U89" s="23"/>
      <c r="W89" s="37"/>
    </row>
    <row r="90" spans="1:23" ht="12.75" hidden="1">
      <c r="A90" s="5"/>
      <c r="B90" s="10"/>
      <c r="C90" s="10"/>
      <c r="D90" s="10"/>
      <c r="E90" s="10"/>
      <c r="F90" s="10"/>
      <c r="G90" s="10"/>
      <c r="H90" s="10"/>
      <c r="I90" s="10"/>
      <c r="J90" s="55"/>
      <c r="K90" s="12" t="s">
        <v>27</v>
      </c>
      <c r="L90" s="12">
        <v>10</v>
      </c>
      <c r="M90" s="58" t="s">
        <v>79</v>
      </c>
      <c r="N90" s="11">
        <v>500</v>
      </c>
      <c r="O90" s="10">
        <v>223</v>
      </c>
      <c r="P90" s="10"/>
      <c r="Q90" s="12"/>
      <c r="R90" s="10"/>
      <c r="S90" s="12"/>
      <c r="T90" s="10"/>
      <c r="U90" s="23"/>
      <c r="W90" s="37"/>
    </row>
    <row r="91" spans="1:23" ht="12.75" hidden="1">
      <c r="A91" s="5"/>
      <c r="B91" s="10"/>
      <c r="C91" s="10"/>
      <c r="D91" s="10"/>
      <c r="E91" s="10"/>
      <c r="F91" s="10"/>
      <c r="G91" s="10"/>
      <c r="H91" s="10"/>
      <c r="I91" s="10"/>
      <c r="J91" s="55"/>
      <c r="K91" s="12" t="s">
        <v>27</v>
      </c>
      <c r="L91" s="12">
        <v>10</v>
      </c>
      <c r="M91" s="58" t="s">
        <v>79</v>
      </c>
      <c r="N91" s="11">
        <v>500</v>
      </c>
      <c r="O91" s="10">
        <v>225</v>
      </c>
      <c r="P91" s="10"/>
      <c r="Q91" s="12"/>
      <c r="R91" s="10"/>
      <c r="S91" s="12"/>
      <c r="T91" s="10"/>
      <c r="U91" s="23"/>
      <c r="W91" s="37"/>
    </row>
    <row r="92" spans="1:23" ht="12.75" hidden="1">
      <c r="A92" s="5"/>
      <c r="B92" s="10"/>
      <c r="C92" s="10"/>
      <c r="D92" s="10"/>
      <c r="E92" s="10"/>
      <c r="F92" s="10"/>
      <c r="G92" s="10"/>
      <c r="H92" s="10"/>
      <c r="I92" s="10"/>
      <c r="J92" s="55"/>
      <c r="K92" s="12" t="s">
        <v>27</v>
      </c>
      <c r="L92" s="12">
        <v>10</v>
      </c>
      <c r="M92" s="58" t="s">
        <v>79</v>
      </c>
      <c r="N92" s="11">
        <v>500</v>
      </c>
      <c r="O92" s="10">
        <v>226</v>
      </c>
      <c r="P92" s="23"/>
      <c r="Q92" s="12"/>
      <c r="R92" s="10"/>
      <c r="S92" s="12"/>
      <c r="T92" s="10"/>
      <c r="U92" s="23"/>
      <c r="W92" s="37"/>
    </row>
    <row r="93" spans="1:23" ht="15" hidden="1">
      <c r="A93" s="5"/>
      <c r="B93" s="10"/>
      <c r="C93" s="10"/>
      <c r="D93" s="10"/>
      <c r="E93" s="10"/>
      <c r="F93" s="10"/>
      <c r="G93" s="10"/>
      <c r="H93" s="10"/>
      <c r="I93" s="10"/>
      <c r="J93" s="55"/>
      <c r="K93" s="29" t="s">
        <v>27</v>
      </c>
      <c r="L93" s="29">
        <v>10</v>
      </c>
      <c r="M93" s="57" t="s">
        <v>79</v>
      </c>
      <c r="N93" s="56">
        <v>500</v>
      </c>
      <c r="O93" s="28">
        <v>300</v>
      </c>
      <c r="P93" s="32">
        <f>P94+P95</f>
        <v>0</v>
      </c>
      <c r="Q93" s="12"/>
      <c r="R93" s="10"/>
      <c r="S93" s="12"/>
      <c r="T93" s="10"/>
      <c r="U93" s="23"/>
      <c r="W93" s="37"/>
    </row>
    <row r="94" spans="1:23" ht="12.75" hidden="1">
      <c r="A94" s="5"/>
      <c r="B94" s="10"/>
      <c r="C94" s="10"/>
      <c r="D94" s="10"/>
      <c r="E94" s="10"/>
      <c r="F94" s="10"/>
      <c r="G94" s="10"/>
      <c r="H94" s="10"/>
      <c r="I94" s="10"/>
      <c r="J94" s="55"/>
      <c r="K94" s="12" t="s">
        <v>27</v>
      </c>
      <c r="L94" s="12">
        <v>10</v>
      </c>
      <c r="M94" s="58" t="s">
        <v>79</v>
      </c>
      <c r="N94" s="11">
        <v>500</v>
      </c>
      <c r="O94" s="10">
        <v>310</v>
      </c>
      <c r="P94" s="10"/>
      <c r="Q94" s="12"/>
      <c r="R94" s="10"/>
      <c r="S94" s="12"/>
      <c r="T94" s="10"/>
      <c r="U94" s="23"/>
      <c r="W94" s="37"/>
    </row>
    <row r="95" spans="1:23" ht="12.75" hidden="1">
      <c r="A95" s="5"/>
      <c r="B95" s="10"/>
      <c r="C95" s="10"/>
      <c r="D95" s="10"/>
      <c r="E95" s="10"/>
      <c r="F95" s="10"/>
      <c r="G95" s="10"/>
      <c r="H95" s="10"/>
      <c r="I95" s="10"/>
      <c r="J95" s="55"/>
      <c r="K95" s="12" t="s">
        <v>27</v>
      </c>
      <c r="L95" s="12">
        <v>10</v>
      </c>
      <c r="M95" s="58" t="s">
        <v>79</v>
      </c>
      <c r="N95" s="11">
        <v>500</v>
      </c>
      <c r="O95" s="10">
        <v>340</v>
      </c>
      <c r="P95" s="10"/>
      <c r="Q95" s="12"/>
      <c r="R95" s="10"/>
      <c r="S95" s="12"/>
      <c r="T95" s="10"/>
      <c r="U95" s="23"/>
      <c r="W95" s="37"/>
    </row>
    <row r="96" spans="1:23" ht="15" hidden="1">
      <c r="A96" s="5"/>
      <c r="B96" s="10"/>
      <c r="C96" s="10"/>
      <c r="D96" s="10"/>
      <c r="E96" s="10"/>
      <c r="F96" s="10"/>
      <c r="G96" s="10"/>
      <c r="H96" s="10"/>
      <c r="I96" s="10"/>
      <c r="J96" s="55"/>
      <c r="K96" s="29" t="s">
        <v>27</v>
      </c>
      <c r="L96" s="29">
        <v>10</v>
      </c>
      <c r="M96" s="59">
        <v>4529900</v>
      </c>
      <c r="N96" s="29" t="s">
        <v>29</v>
      </c>
      <c r="O96" s="28">
        <v>210</v>
      </c>
      <c r="P96" s="28">
        <f>P97+P98</f>
        <v>0</v>
      </c>
      <c r="Q96" s="12"/>
      <c r="R96" s="10"/>
      <c r="S96" s="12"/>
      <c r="T96" s="10"/>
      <c r="U96" s="23"/>
      <c r="W96" s="37"/>
    </row>
    <row r="97" spans="1:23" ht="12.75" hidden="1">
      <c r="A97" s="5"/>
      <c r="B97" s="10"/>
      <c r="C97" s="10"/>
      <c r="D97" s="10"/>
      <c r="E97" s="10"/>
      <c r="F97" s="10"/>
      <c r="G97" s="10"/>
      <c r="H97" s="10"/>
      <c r="I97" s="10"/>
      <c r="J97" s="55"/>
      <c r="K97" s="12" t="s">
        <v>27</v>
      </c>
      <c r="L97" s="12">
        <v>10</v>
      </c>
      <c r="M97" s="60">
        <v>4529900</v>
      </c>
      <c r="N97" s="12" t="s">
        <v>29</v>
      </c>
      <c r="O97" s="10">
        <v>211</v>
      </c>
      <c r="P97" s="10"/>
      <c r="Q97" s="12"/>
      <c r="R97" s="10"/>
      <c r="S97" s="12"/>
      <c r="T97" s="10"/>
      <c r="U97" s="23"/>
      <c r="W97" s="37"/>
    </row>
    <row r="98" spans="1:23" ht="12.75" hidden="1">
      <c r="A98" s="5"/>
      <c r="B98" s="10"/>
      <c r="C98" s="10"/>
      <c r="D98" s="10"/>
      <c r="E98" s="10"/>
      <c r="F98" s="10"/>
      <c r="G98" s="10"/>
      <c r="H98" s="10"/>
      <c r="I98" s="10"/>
      <c r="J98" s="55"/>
      <c r="K98" s="12" t="s">
        <v>27</v>
      </c>
      <c r="L98" s="12">
        <v>10</v>
      </c>
      <c r="M98" s="60">
        <v>4529900</v>
      </c>
      <c r="N98" s="12" t="s">
        <v>29</v>
      </c>
      <c r="O98" s="10">
        <v>213</v>
      </c>
      <c r="P98" s="10"/>
      <c r="Q98" s="12"/>
      <c r="R98" s="10"/>
      <c r="S98" s="12"/>
      <c r="T98" s="10"/>
      <c r="U98" s="23"/>
      <c r="W98" s="37"/>
    </row>
    <row r="101" spans="3:16" ht="15.75">
      <c r="C101" s="106" t="s">
        <v>73</v>
      </c>
      <c r="D101" s="106"/>
      <c r="E101" s="106"/>
      <c r="F101" s="106"/>
      <c r="K101" s="51"/>
      <c r="L101" s="51"/>
      <c r="M101" s="51"/>
      <c r="N101" s="53"/>
      <c r="P101" s="37"/>
    </row>
    <row r="102" spans="11:14" ht="12.75">
      <c r="K102" s="51"/>
      <c r="L102" s="51"/>
      <c r="M102" s="51"/>
      <c r="N102" s="53"/>
    </row>
    <row r="103" spans="11:16" ht="12.75">
      <c r="K103" s="51"/>
      <c r="L103" s="51"/>
      <c r="M103" s="51"/>
      <c r="N103" s="53"/>
      <c r="P103" s="37"/>
    </row>
    <row r="104" spans="3:14" ht="12.75">
      <c r="C104" s="107" t="s">
        <v>31</v>
      </c>
      <c r="D104" s="96" t="s">
        <v>32</v>
      </c>
      <c r="E104" s="96" t="s">
        <v>33</v>
      </c>
      <c r="F104" s="101" t="s">
        <v>34</v>
      </c>
      <c r="G104" s="109"/>
      <c r="H104" s="110"/>
      <c r="K104" s="51"/>
      <c r="L104" s="51"/>
      <c r="M104" s="51"/>
      <c r="N104" s="53"/>
    </row>
    <row r="105" spans="3:14" ht="38.25">
      <c r="C105" s="108"/>
      <c r="D105" s="97"/>
      <c r="E105" s="97"/>
      <c r="F105" s="92" t="s">
        <v>132</v>
      </c>
      <c r="G105" s="13" t="s">
        <v>133</v>
      </c>
      <c r="H105" s="13" t="s">
        <v>134</v>
      </c>
      <c r="K105" s="51"/>
      <c r="L105" s="51"/>
      <c r="M105" s="51"/>
      <c r="N105" s="53"/>
    </row>
    <row r="106" spans="3:14" ht="12.75">
      <c r="C106" s="11">
        <v>1</v>
      </c>
      <c r="D106" s="11">
        <v>2</v>
      </c>
      <c r="E106" s="11">
        <v>3</v>
      </c>
      <c r="F106" s="11">
        <v>4</v>
      </c>
      <c r="G106" s="11">
        <v>5</v>
      </c>
      <c r="H106" s="11">
        <v>6</v>
      </c>
      <c r="K106" s="51"/>
      <c r="L106" s="51"/>
      <c r="M106" s="51"/>
      <c r="N106" s="53"/>
    </row>
    <row r="107" spans="3:14" ht="38.25">
      <c r="C107" s="50" t="s">
        <v>85</v>
      </c>
      <c r="D107" s="75" t="s">
        <v>74</v>
      </c>
      <c r="E107" s="103" t="s">
        <v>135</v>
      </c>
      <c r="F107" s="82">
        <v>140145</v>
      </c>
      <c r="G107" s="82">
        <v>140145</v>
      </c>
      <c r="H107" s="82">
        <v>140145</v>
      </c>
      <c r="J107" s="37"/>
      <c r="K107" s="51"/>
      <c r="L107" s="51"/>
      <c r="M107" s="51"/>
      <c r="N107" s="53"/>
    </row>
    <row r="108" spans="3:14" ht="25.5">
      <c r="C108" s="49" t="s">
        <v>86</v>
      </c>
      <c r="D108" s="75" t="s">
        <v>75</v>
      </c>
      <c r="E108" s="104"/>
      <c r="F108" s="82">
        <v>473150</v>
      </c>
      <c r="G108" s="82">
        <v>473150</v>
      </c>
      <c r="H108" s="82">
        <v>473150</v>
      </c>
      <c r="K108" s="51"/>
      <c r="L108" s="51"/>
      <c r="M108" s="51"/>
      <c r="N108" s="53"/>
    </row>
    <row r="109" spans="3:14" ht="38.25">
      <c r="C109" s="50" t="s">
        <v>87</v>
      </c>
      <c r="D109" s="64" t="s">
        <v>76</v>
      </c>
      <c r="E109" s="104"/>
      <c r="F109" s="82">
        <v>42700</v>
      </c>
      <c r="G109" s="82">
        <v>42700</v>
      </c>
      <c r="H109" s="82">
        <v>42700</v>
      </c>
      <c r="K109" s="51"/>
      <c r="L109" s="51"/>
      <c r="M109" s="51"/>
      <c r="N109" s="53"/>
    </row>
    <row r="110" spans="3:14" ht="63.75">
      <c r="C110" s="50" t="s">
        <v>97</v>
      </c>
      <c r="D110" s="75" t="s">
        <v>74</v>
      </c>
      <c r="E110" s="104"/>
      <c r="F110" s="78">
        <v>10350</v>
      </c>
      <c r="G110" s="78">
        <v>10350</v>
      </c>
      <c r="H110" s="78">
        <v>10350</v>
      </c>
      <c r="K110" s="51"/>
      <c r="L110" s="51"/>
      <c r="M110" s="54"/>
      <c r="N110" s="52"/>
    </row>
    <row r="111" spans="3:14" ht="38.25">
      <c r="C111" s="50" t="s">
        <v>98</v>
      </c>
      <c r="D111" s="76" t="s">
        <v>77</v>
      </c>
      <c r="E111" s="104"/>
      <c r="F111" s="64">
        <v>51484</v>
      </c>
      <c r="G111" s="64">
        <v>51484</v>
      </c>
      <c r="H111" s="64">
        <v>51484</v>
      </c>
      <c r="K111" s="51"/>
      <c r="L111" s="51"/>
      <c r="M111" s="54"/>
      <c r="N111" s="52"/>
    </row>
    <row r="112" spans="3:8" ht="51">
      <c r="C112" s="68" t="s">
        <v>99</v>
      </c>
      <c r="D112" s="77" t="s">
        <v>89</v>
      </c>
      <c r="E112" s="104"/>
      <c r="F112" s="83">
        <v>15000</v>
      </c>
      <c r="G112" s="83">
        <v>15000</v>
      </c>
      <c r="H112" s="83">
        <v>15000</v>
      </c>
    </row>
    <row r="113" spans="3:8" ht="38.25">
      <c r="C113" s="69" t="s">
        <v>100</v>
      </c>
      <c r="D113" s="78" t="s">
        <v>88</v>
      </c>
      <c r="E113" s="104"/>
      <c r="F113" s="84">
        <v>25000</v>
      </c>
      <c r="G113" s="84">
        <v>25000</v>
      </c>
      <c r="H113" s="84">
        <v>25000</v>
      </c>
    </row>
    <row r="114" spans="3:8" ht="25.5">
      <c r="C114" s="70" t="s">
        <v>101</v>
      </c>
      <c r="D114" s="78" t="s">
        <v>88</v>
      </c>
      <c r="E114" s="104"/>
      <c r="F114" s="78">
        <v>65700</v>
      </c>
      <c r="G114" s="78">
        <v>65700</v>
      </c>
      <c r="H114" s="78">
        <v>65700</v>
      </c>
    </row>
    <row r="115" spans="3:8" ht="12.75">
      <c r="C115" s="71" t="s">
        <v>90</v>
      </c>
      <c r="D115" s="18"/>
      <c r="E115" s="104"/>
      <c r="F115" s="73">
        <v>400</v>
      </c>
      <c r="G115" s="73">
        <v>400</v>
      </c>
      <c r="H115" s="73">
        <v>400</v>
      </c>
    </row>
    <row r="116" spans="3:8" ht="12.75">
      <c r="C116" s="71" t="s">
        <v>91</v>
      </c>
      <c r="D116" s="18"/>
      <c r="E116" s="104"/>
      <c r="F116" s="73">
        <v>2100</v>
      </c>
      <c r="G116" s="73">
        <v>2100</v>
      </c>
      <c r="H116" s="73">
        <v>2100</v>
      </c>
    </row>
    <row r="117" spans="3:8" ht="12.75">
      <c r="C117" s="71" t="s">
        <v>92</v>
      </c>
      <c r="D117" s="18"/>
      <c r="E117" s="104"/>
      <c r="F117" s="73">
        <v>1200</v>
      </c>
      <c r="G117" s="73">
        <v>1200</v>
      </c>
      <c r="H117" s="73">
        <v>1200</v>
      </c>
    </row>
    <row r="118" spans="3:8" ht="12.75">
      <c r="C118" s="71" t="s">
        <v>93</v>
      </c>
      <c r="D118" s="18"/>
      <c r="E118" s="104"/>
      <c r="F118" s="73">
        <v>1200</v>
      </c>
      <c r="G118" s="73">
        <v>1200</v>
      </c>
      <c r="H118" s="73">
        <v>1200</v>
      </c>
    </row>
    <row r="119" spans="3:8" ht="24">
      <c r="C119" s="71" t="s">
        <v>96</v>
      </c>
      <c r="D119" s="18"/>
      <c r="E119" s="104"/>
      <c r="F119" s="73">
        <v>50000</v>
      </c>
      <c r="G119" s="73">
        <v>50000</v>
      </c>
      <c r="H119" s="73">
        <v>50000</v>
      </c>
    </row>
    <row r="120" spans="3:8" ht="24">
      <c r="C120" s="71" t="s">
        <v>94</v>
      </c>
      <c r="D120" s="18"/>
      <c r="E120" s="104"/>
      <c r="F120" s="73">
        <v>1700</v>
      </c>
      <c r="G120" s="73">
        <v>1700</v>
      </c>
      <c r="H120" s="73">
        <v>1700</v>
      </c>
    </row>
    <row r="121" spans="3:8" ht="24">
      <c r="C121" s="72" t="s">
        <v>95</v>
      </c>
      <c r="D121" s="9"/>
      <c r="E121" s="105"/>
      <c r="F121" s="74">
        <v>32000</v>
      </c>
      <c r="G121" s="74">
        <v>32000</v>
      </c>
      <c r="H121" s="74">
        <v>32000</v>
      </c>
    </row>
  </sheetData>
  <mergeCells count="17">
    <mergeCell ref="E107:E121"/>
    <mergeCell ref="C20:O20"/>
    <mergeCell ref="C23:O23"/>
    <mergeCell ref="C101:F101"/>
    <mergeCell ref="C104:C105"/>
    <mergeCell ref="D104:D105"/>
    <mergeCell ref="E104:E105"/>
    <mergeCell ref="F104:H104"/>
    <mergeCell ref="O35:O36"/>
    <mergeCell ref="H35:H36"/>
    <mergeCell ref="I35:I36"/>
    <mergeCell ref="J35:J36"/>
    <mergeCell ref="K35:N35"/>
    <mergeCell ref="A35:A36"/>
    <mergeCell ref="B35:B36"/>
    <mergeCell ref="C35:C36"/>
    <mergeCell ref="D35:G35"/>
  </mergeCells>
  <printOptions/>
  <pageMargins left="0.41" right="0.19" top="0.32" bottom="0.26" header="0.32" footer="0.29"/>
  <pageSetup horizontalDpi="600" verticalDpi="600" orientation="landscape" paperSize="9" scale="57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F36" sqref="F36"/>
    </sheetView>
  </sheetViews>
  <sheetFormatPr defaultColWidth="9.00390625" defaultRowHeight="12.75"/>
  <cols>
    <col min="1" max="1" width="17.375" style="0" customWidth="1"/>
    <col min="2" max="2" width="12.375" style="0" customWidth="1"/>
    <col min="3" max="3" width="15.375" style="0" customWidth="1"/>
    <col min="4" max="4" width="14.25390625" style="0" customWidth="1"/>
    <col min="5" max="5" width="15.75390625" style="0" customWidth="1"/>
    <col min="6" max="6" width="14.375" style="0" customWidth="1"/>
    <col min="7" max="7" width="12.25390625" style="0" customWidth="1"/>
    <col min="8" max="8" width="12.125" style="0" customWidth="1"/>
    <col min="9" max="9" width="12.625" style="0" customWidth="1"/>
  </cols>
  <sheetData>
    <row r="2" spans="3:9" ht="12.75">
      <c r="C2" s="22" t="s">
        <v>123</v>
      </c>
      <c r="D2" s="22"/>
      <c r="E2" s="22"/>
      <c r="F2" s="22"/>
      <c r="G2" s="22"/>
      <c r="H2" s="22"/>
      <c r="I2" s="22"/>
    </row>
    <row r="3" spans="3:9" ht="12.75">
      <c r="C3" s="22"/>
      <c r="D3" s="22"/>
      <c r="E3" s="22" t="s">
        <v>43</v>
      </c>
      <c r="F3" s="22"/>
      <c r="G3" s="22"/>
      <c r="H3" s="22"/>
      <c r="I3" s="22"/>
    </row>
    <row r="5" spans="4:6" ht="15.75">
      <c r="D5" s="66" t="s">
        <v>80</v>
      </c>
      <c r="E5" s="65"/>
      <c r="F5" s="65"/>
    </row>
    <row r="6" ht="12.75">
      <c r="I6" s="22" t="s">
        <v>40</v>
      </c>
    </row>
    <row r="7" spans="1:9" ht="23.25" customHeight="1">
      <c r="A7" s="120" t="s">
        <v>114</v>
      </c>
      <c r="B7" s="113" t="s">
        <v>35</v>
      </c>
      <c r="C7" s="113"/>
      <c r="D7" s="113"/>
      <c r="E7" s="114"/>
      <c r="F7" s="111" t="s">
        <v>36</v>
      </c>
      <c r="G7" s="111"/>
      <c r="H7" s="111"/>
      <c r="I7" s="112"/>
    </row>
    <row r="8" spans="1:9" ht="33.75" customHeight="1">
      <c r="A8" s="121"/>
      <c r="B8" s="115"/>
      <c r="C8" s="115"/>
      <c r="D8" s="115"/>
      <c r="E8" s="116"/>
      <c r="F8" s="111" t="s">
        <v>37</v>
      </c>
      <c r="G8" s="111"/>
      <c r="H8" s="111"/>
      <c r="I8" s="112"/>
    </row>
    <row r="9" spans="1:9" ht="12.75" customHeight="1">
      <c r="A9" s="121"/>
      <c r="B9" s="123" t="s">
        <v>42</v>
      </c>
      <c r="C9" s="101" t="s">
        <v>38</v>
      </c>
      <c r="D9" s="102"/>
      <c r="E9" s="93"/>
      <c r="F9" s="117" t="s">
        <v>81</v>
      </c>
      <c r="G9" s="117"/>
      <c r="H9" s="8"/>
      <c r="I9" s="8"/>
    </row>
    <row r="10" spans="1:9" ht="39" customHeight="1">
      <c r="A10" s="121"/>
      <c r="B10" s="124"/>
      <c r="C10" s="126" t="s">
        <v>41</v>
      </c>
      <c r="D10" s="98" t="s">
        <v>39</v>
      </c>
      <c r="E10" s="100"/>
      <c r="F10" s="118"/>
      <c r="G10" s="118"/>
      <c r="H10" s="18"/>
      <c r="I10" s="18"/>
    </row>
    <row r="11" spans="1:9" ht="38.25" customHeight="1">
      <c r="A11" s="122"/>
      <c r="B11" s="125"/>
      <c r="C11" s="97"/>
      <c r="D11" s="21" t="s">
        <v>40</v>
      </c>
      <c r="E11" s="4" t="s">
        <v>44</v>
      </c>
      <c r="F11" s="119"/>
      <c r="G11" s="119"/>
      <c r="H11" s="9"/>
      <c r="I11" s="9"/>
    </row>
    <row r="12" spans="1:16" ht="12.7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P12">
        <v>12067.9</v>
      </c>
    </row>
    <row r="13" spans="1:9" ht="12" customHeight="1">
      <c r="A13" s="10" t="s">
        <v>105</v>
      </c>
      <c r="B13" s="62">
        <f>C13</f>
        <v>100291.1</v>
      </c>
      <c r="C13" s="62">
        <v>100291.1</v>
      </c>
      <c r="D13" s="11"/>
      <c r="E13" s="61"/>
      <c r="F13" s="11"/>
      <c r="G13" s="10"/>
      <c r="H13" s="10"/>
      <c r="I13" s="10"/>
    </row>
    <row r="14" spans="1:9" ht="12.75" hidden="1">
      <c r="A14" s="10"/>
      <c r="B14" s="62">
        <f aca="true" t="shared" si="0" ref="B14:B19">C14</f>
        <v>0</v>
      </c>
      <c r="C14" s="62"/>
      <c r="D14" s="11"/>
      <c r="E14" s="11" t="e">
        <f>D14/B14*100</f>
        <v>#DIV/0!</v>
      </c>
      <c r="F14" s="11"/>
      <c r="G14" s="10"/>
      <c r="H14" s="10"/>
      <c r="I14" s="10"/>
    </row>
    <row r="15" spans="1:9" ht="12.75" hidden="1">
      <c r="A15" s="10"/>
      <c r="B15" s="62">
        <f t="shared" si="0"/>
        <v>0</v>
      </c>
      <c r="C15" s="62"/>
      <c r="D15" s="11"/>
      <c r="E15" s="11" t="e">
        <f>D15/B15*100</f>
        <v>#DIV/0!</v>
      </c>
      <c r="F15" s="11"/>
      <c r="G15" s="10"/>
      <c r="H15" s="10"/>
      <c r="I15" s="10"/>
    </row>
    <row r="16" spans="1:9" ht="12.75" hidden="1">
      <c r="A16" s="10"/>
      <c r="B16" s="62">
        <f t="shared" si="0"/>
        <v>0</v>
      </c>
      <c r="C16" s="62"/>
      <c r="D16" s="11"/>
      <c r="E16" s="11" t="e">
        <f>D16/B16*100</f>
        <v>#DIV/0!</v>
      </c>
      <c r="F16" s="11"/>
      <c r="G16" s="10"/>
      <c r="H16" s="10"/>
      <c r="I16" s="10"/>
    </row>
    <row r="17" spans="1:9" ht="12.75" hidden="1">
      <c r="A17" s="10"/>
      <c r="B17" s="62">
        <f t="shared" si="0"/>
        <v>0</v>
      </c>
      <c r="C17" s="62"/>
      <c r="D17" s="11"/>
      <c r="E17" s="11" t="e">
        <f>D17/B17*100</f>
        <v>#DIV/0!</v>
      </c>
      <c r="F17" s="11"/>
      <c r="G17" s="10"/>
      <c r="H17" s="10"/>
      <c r="I17" s="10"/>
    </row>
    <row r="18" spans="1:9" ht="12.75">
      <c r="A18" s="10" t="s">
        <v>106</v>
      </c>
      <c r="B18" s="62">
        <f t="shared" si="0"/>
        <v>19405.7</v>
      </c>
      <c r="C18" s="11">
        <v>19405.7</v>
      </c>
      <c r="D18" s="11"/>
      <c r="E18" s="11"/>
      <c r="F18" s="11"/>
      <c r="G18" s="10"/>
      <c r="H18" s="10"/>
      <c r="I18" s="10"/>
    </row>
    <row r="19" spans="1:9" ht="12.75">
      <c r="A19" s="10" t="s">
        <v>107</v>
      </c>
      <c r="B19" s="62">
        <f t="shared" si="0"/>
        <v>1326.7</v>
      </c>
      <c r="C19" s="11">
        <v>1326.7</v>
      </c>
      <c r="D19" s="11"/>
      <c r="E19" s="11"/>
      <c r="F19" s="11"/>
      <c r="G19" s="10"/>
      <c r="H19" s="10"/>
      <c r="I19" s="10"/>
    </row>
    <row r="20" spans="1:9" ht="12.75">
      <c r="A20" s="79" t="s">
        <v>108</v>
      </c>
      <c r="B20" s="80">
        <f>SUM(B13:B19)</f>
        <v>121023.5</v>
      </c>
      <c r="C20" s="81">
        <f>SUM(C13:C19)</f>
        <v>121023.5</v>
      </c>
      <c r="D20" s="80">
        <v>0</v>
      </c>
      <c r="E20" s="88">
        <v>0</v>
      </c>
      <c r="F20" s="80">
        <v>0</v>
      </c>
      <c r="G20" s="10"/>
      <c r="H20" s="10"/>
      <c r="I20" s="10"/>
    </row>
  </sheetData>
  <mergeCells count="10">
    <mergeCell ref="A7:A11"/>
    <mergeCell ref="D10:E10"/>
    <mergeCell ref="B9:B11"/>
    <mergeCell ref="C10:C11"/>
    <mergeCell ref="F7:I7"/>
    <mergeCell ref="F8:I8"/>
    <mergeCell ref="B7:E8"/>
    <mergeCell ref="C9:E9"/>
    <mergeCell ref="F9:F11"/>
    <mergeCell ref="G9:G11"/>
  </mergeCells>
  <printOptions/>
  <pageMargins left="0.91" right="0.75" top="0.6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Дмитрий</cp:lastModifiedBy>
  <cp:lastPrinted>2011-03-23T06:07:29Z</cp:lastPrinted>
  <dcterms:created xsi:type="dcterms:W3CDTF">2010-04-07T04:23:32Z</dcterms:created>
  <dcterms:modified xsi:type="dcterms:W3CDTF">2011-10-10T19:25:38Z</dcterms:modified>
  <cp:category/>
  <cp:version/>
  <cp:contentType/>
  <cp:contentStatus/>
</cp:coreProperties>
</file>